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445" tabRatio="896" activeTab="0"/>
  </bookViews>
  <sheets>
    <sheet name="1" sheetId="1" r:id="rId1"/>
    <sheet name="2" sheetId="2" r:id="rId2"/>
  </sheets>
  <definedNames>
    <definedName name="_xlfn.IFERROR" hidden="1">#NAME?</definedName>
    <definedName name="acentral">#REF!</definedName>
  </definedNames>
  <calcPr fullCalcOnLoad="1"/>
</workbook>
</file>

<file path=xl/sharedStrings.xml><?xml version="1.0" encoding="utf-8"?>
<sst xmlns="http://schemas.openxmlformats.org/spreadsheetml/2006/main" count="178" uniqueCount="92">
  <si>
    <t>GASTO TOTAL OBLIGADO</t>
  </si>
  <si>
    <t>Conceptos</t>
  </si>
  <si>
    <t>Donaciones</t>
  </si>
  <si>
    <t>Subsidios</t>
  </si>
  <si>
    <t>SITUACIÓN FINANCIERA</t>
  </si>
  <si>
    <t>ADMINISTRACIÓN CENTRAL</t>
  </si>
  <si>
    <t>En miles de millones de G.</t>
  </si>
  <si>
    <t>INGRESO TOTAL (RECAUDADO)</t>
  </si>
  <si>
    <t>Contribuciones sociales</t>
  </si>
  <si>
    <t>De gobiernos extranjeros</t>
  </si>
  <si>
    <t>De organismos internacionales</t>
  </si>
  <si>
    <t>De otras unidades del gobierno general</t>
  </si>
  <si>
    <t>Otros ingresos</t>
  </si>
  <si>
    <t>Rentas de la propiedad</t>
  </si>
  <si>
    <t>Ventas de bienes y servicios</t>
  </si>
  <si>
    <t>Remuneración a los empleados</t>
  </si>
  <si>
    <t>Uso de bienes y servicios</t>
  </si>
  <si>
    <t>Intereses</t>
  </si>
  <si>
    <t>Prestaciones sociales</t>
  </si>
  <si>
    <t>Otros gastos</t>
  </si>
  <si>
    <t>Balance Operativo Neto (Ingreso menos Gasto)</t>
  </si>
  <si>
    <t>Adquisición neta de activos no financieros</t>
  </si>
  <si>
    <t>Activos fijos</t>
  </si>
  <si>
    <t>Otros activos</t>
  </si>
  <si>
    <t>Préstamo neto / endeudamiento neto</t>
  </si>
  <si>
    <t>Transacciones en activos financieros y pasivos (financiamiento)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</si>
  <si>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</si>
  <si>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</si>
  <si>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</si>
  <si>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</si>
  <si>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</si>
  <si>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</si>
  <si>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</si>
  <si>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</si>
  <si>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Discrepancia Estadística</t>
  </si>
  <si>
    <t>% Ejec.</t>
  </si>
  <si>
    <t>% de Var.</t>
  </si>
  <si>
    <t>Manual de Estadísticas de las Finanzas Públicas 2001 (MEFP 2001)</t>
  </si>
  <si>
    <t>Otras Rentra a la propiedad</t>
  </si>
  <si>
    <t>Otras Ventas de Bienes y Servicios</t>
  </si>
  <si>
    <t xml:space="preserve">            Regalías y compensación Itaipú y Yacyretá</t>
  </si>
  <si>
    <t xml:space="preserve">            Compensacion cesion de energia Itaipu y Yacyreta</t>
  </si>
  <si>
    <t>Servicios no personales</t>
  </si>
  <si>
    <t>Bienes de consumo</t>
  </si>
  <si>
    <t>Comisiones</t>
  </si>
  <si>
    <t>Otros Usos de Bienes y Servicios</t>
  </si>
  <si>
    <t>Externa</t>
  </si>
  <si>
    <t>Interna</t>
  </si>
  <si>
    <r>
      <t>Ingresos tributarios</t>
    </r>
    <r>
      <rPr>
        <b/>
        <vertAlign val="subscript"/>
        <sz val="10"/>
        <rFont val="Times New Roman"/>
        <family val="1"/>
      </rPr>
      <t>1</t>
    </r>
  </si>
  <si>
    <t xml:space="preserve">           Corrientes</t>
  </si>
  <si>
    <t xml:space="preserve">           De Capital</t>
  </si>
  <si>
    <t xml:space="preserve">       De gobiernos extranjeros</t>
  </si>
  <si>
    <t xml:space="preserve">               Corrientes</t>
  </si>
  <si>
    <t xml:space="preserve">               De Capital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</si>
  <si>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</si>
  <si>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</si>
  <si>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</si>
  <si>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</si>
  <si>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</si>
  <si>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</si>
  <si>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</si>
  <si>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</si>
  <si>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</si>
  <si>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</si>
  <si>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 xml:space="preserve">       A organismos internacionales</t>
  </si>
  <si>
    <t xml:space="preserve">       A otras unidades del gobierno general</t>
  </si>
  <si>
    <r>
      <t>Fuente:</t>
    </r>
    <r>
      <rPr>
        <sz val="10"/>
        <rFont val="Times New Roman"/>
        <family val="1"/>
      </rPr>
      <t xml:space="preserve"> Sistema de Contabilidad (SICO) ; BCP - Cifras preliminares</t>
    </r>
  </si>
  <si>
    <t>Reduccion (-)/Aumento (+)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</si>
  <si>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</si>
  <si>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</si>
  <si>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</si>
  <si>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</si>
  <si>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</si>
  <si>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</si>
  <si>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</si>
  <si>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</si>
  <si>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</si>
  <si>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</si>
  <si>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</si>
  <si>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</si>
  <si>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Ejecución</t>
  </si>
  <si>
    <t xml:space="preserve">       De organismos internacionales</t>
  </si>
  <si>
    <t xml:space="preserve">       De otras unidades del gobierno general</t>
  </si>
  <si>
    <t>Reduccion (+)/Aumento (-)</t>
  </si>
  <si>
    <r>
      <t>Fuente:</t>
    </r>
    <r>
      <rPr>
        <sz val="11"/>
        <rFont val="Times New Roman"/>
        <family val="1"/>
      </rPr>
      <t xml:space="preserve"> Sistema de Contabilidad (SICO) ; BCP - Cifras preliminares</t>
    </r>
  </si>
  <si>
    <t xml:space="preserve">     Capital</t>
  </si>
  <si>
    <t>Presupuesto
Ajustado
2017</t>
  </si>
  <si>
    <t>Ingresos tributarios</t>
  </si>
  <si>
    <t>Presupuesto
Ajustado
2018</t>
  </si>
  <si>
    <t>Ejecución
Junio
2018</t>
  </si>
  <si>
    <t>Ejecución
Junio
2017</t>
  </si>
  <si>
    <r>
      <t xml:space="preserve">1 </t>
    </r>
    <r>
      <rPr>
        <sz val="10"/>
        <rFont val="Times New Roman"/>
        <family val="1"/>
      </rPr>
      <t>Ingresos Tributarios del mes de junio serán distribuidos posteriormente</t>
    </r>
  </si>
</sst>
</file>

<file path=xl/styles.xml><?xml version="1.0" encoding="utf-8"?>
<styleSheet xmlns="http://schemas.openxmlformats.org/spreadsheetml/2006/main">
  <numFmts count="63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.0"/>
    <numFmt numFmtId="185" formatCode="###,##0.0;\(###,##0.0\)"/>
    <numFmt numFmtId="186" formatCode="#,##0.0;\(#,##0.0\)"/>
    <numFmt numFmtId="187" formatCode="0.0%"/>
    <numFmt numFmtId="188" formatCode="0.0000000"/>
    <numFmt numFmtId="189" formatCode="#,##0.0;[Red]#,##0.0"/>
    <numFmt numFmtId="190" formatCode="[$-3C0A]dddd\,\ dd&quot; de &quot;mmmm&quot; de &quot;yyyy"/>
    <numFmt numFmtId="191" formatCode="[$-3C0A]hh:mm:ss\ AM/PM"/>
    <numFmt numFmtId="192" formatCode="#,##0.0_);[Red]\(#,##0.0\)"/>
    <numFmt numFmtId="193" formatCode="#,##0.00;\(#,##0.00\)"/>
    <numFmt numFmtId="194" formatCode="#,##0.000;\(#,##0.000\)"/>
    <numFmt numFmtId="195" formatCode="#,##0.0000;\(#,##0.0000\)"/>
    <numFmt numFmtId="196" formatCode="#,##0;\(#,##0\)"/>
    <numFmt numFmtId="197" formatCode="0.0000"/>
    <numFmt numFmtId="198" formatCode="0.000"/>
    <numFmt numFmtId="199" formatCode="0.0"/>
    <numFmt numFmtId="200" formatCode="#,##0.000"/>
    <numFmt numFmtId="201" formatCode="#,##0.0000"/>
    <numFmt numFmtId="202" formatCode="#,##0.00000"/>
    <numFmt numFmtId="203" formatCode="#,##0.0_);\(#,##0.0\)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###,##0.00;\(###,##0.00\)"/>
    <numFmt numFmtId="209" formatCode="0.000%"/>
    <numFmt numFmtId="210" formatCode="0.0000%"/>
    <numFmt numFmtId="211" formatCode="###,##0.000;\(###,##0.000\)"/>
    <numFmt numFmtId="212" formatCode="###,##0.0000;\(###,##0.0000\)"/>
    <numFmt numFmtId="213" formatCode="###,##0.00000;\(###,##0.00000\)"/>
    <numFmt numFmtId="214" formatCode="###,##0.000000;\(###,##0.000000\)"/>
    <numFmt numFmtId="215" formatCode="###,##0.0000000;\(###,##0.0000000\)"/>
    <numFmt numFmtId="216" formatCode="###,##0.00000000;\(###,##0.00000000\)"/>
    <numFmt numFmtId="217" formatCode="#,##0.000000"/>
    <numFmt numFmtId="218" formatCode="#,##0.0000000"/>
  </numFmts>
  <fonts count="54">
    <font>
      <sz val="11"/>
      <name val="Arial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vertAlign val="subscript"/>
      <sz val="10"/>
      <name val="Times New Roman"/>
      <family val="1"/>
    </font>
    <font>
      <b/>
      <sz val="7"/>
      <name val="Book Antiqua"/>
      <family val="1"/>
    </font>
    <font>
      <b/>
      <sz val="14"/>
      <name val="Book Antiqua"/>
      <family val="1"/>
    </font>
    <font>
      <sz val="7.5"/>
      <name val="Arial"/>
      <family val="2"/>
    </font>
    <font>
      <b/>
      <i/>
      <sz val="10"/>
      <color indexed="8"/>
      <name val="Times New Roman"/>
      <family val="1"/>
    </font>
    <font>
      <sz val="12"/>
      <name val="Book Antiqua"/>
      <family val="1"/>
    </font>
    <font>
      <b/>
      <vertAlign val="subscript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3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183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46" fillId="31" borderId="0" applyNumberFormat="0" applyBorder="0" applyAlignment="0" applyProtection="0"/>
    <xf numFmtId="3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7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00">
    <xf numFmtId="3" fontId="0" fillId="0" borderId="0" xfId="0" applyAlignment="1">
      <alignment/>
    </xf>
    <xf numFmtId="0" fontId="6" fillId="33" borderId="0" xfId="0" applyNumberFormat="1" applyFont="1" applyFill="1" applyAlignment="1">
      <alignment horizontal="left"/>
    </xf>
    <xf numFmtId="3" fontId="11" fillId="0" borderId="0" xfId="0" applyFont="1" applyAlignment="1">
      <alignment horizontal="center"/>
    </xf>
    <xf numFmtId="3" fontId="12" fillId="0" borderId="0" xfId="0" applyFont="1" applyBorder="1" applyAlignment="1">
      <alignment horizontal="center"/>
    </xf>
    <xf numFmtId="3" fontId="10" fillId="33" borderId="0" xfId="0" applyFont="1" applyFill="1" applyAlignment="1">
      <alignment horizontal="left"/>
    </xf>
    <xf numFmtId="3" fontId="53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3" fontId="6" fillId="0" borderId="0" xfId="54" applyFont="1" applyAlignment="1">
      <alignment/>
    </xf>
    <xf numFmtId="0" fontId="13" fillId="0" borderId="0" xfId="0" applyNumberFormat="1" applyFont="1" applyBorder="1" applyAlignment="1" applyProtection="1">
      <alignment/>
      <protection/>
    </xf>
    <xf numFmtId="3" fontId="1" fillId="0" borderId="0" xfId="54" applyFont="1" applyFill="1" applyAlignment="1">
      <alignment horizontal="center"/>
    </xf>
    <xf numFmtId="3" fontId="4" fillId="0" borderId="0" xfId="54" applyFont="1" applyFill="1" applyAlignment="1">
      <alignment/>
    </xf>
    <xf numFmtId="186" fontId="4" fillId="0" borderId="0" xfId="54" applyNumberFormat="1" applyFont="1" applyFill="1" applyAlignment="1">
      <alignment/>
    </xf>
    <xf numFmtId="3" fontId="1" fillId="0" borderId="0" xfId="54" applyFont="1" applyFill="1" applyAlignment="1">
      <alignment/>
    </xf>
    <xf numFmtId="186" fontId="1" fillId="0" borderId="0" xfId="54" applyNumberFormat="1" applyFont="1" applyFill="1" applyAlignment="1">
      <alignment/>
    </xf>
    <xf numFmtId="3" fontId="5" fillId="0" borderId="0" xfId="54" applyFont="1" applyFill="1" applyAlignment="1">
      <alignment horizontal="left" indent="2"/>
    </xf>
    <xf numFmtId="186" fontId="5" fillId="0" borderId="0" xfId="54" applyNumberFormat="1" applyFont="1" applyFill="1" applyAlignment="1">
      <alignment horizontal="right"/>
    </xf>
    <xf numFmtId="3" fontId="5" fillId="0" borderId="0" xfId="54" applyFont="1" applyFill="1" applyAlignment="1">
      <alignment/>
    </xf>
    <xf numFmtId="3" fontId="5" fillId="0" borderId="0" xfId="54" applyFont="1" applyFill="1" applyBorder="1" applyAlignment="1">
      <alignment horizontal="left" indent="2"/>
    </xf>
    <xf numFmtId="186" fontId="5" fillId="0" borderId="0" xfId="54" applyNumberFormat="1" applyFont="1" applyFill="1" applyBorder="1" applyAlignment="1">
      <alignment horizontal="right"/>
    </xf>
    <xf numFmtId="186" fontId="3" fillId="0" borderId="0" xfId="54" applyNumberFormat="1" applyFont="1" applyFill="1" applyAlignment="1">
      <alignment horizontal="right"/>
    </xf>
    <xf numFmtId="186" fontId="1" fillId="0" borderId="0" xfId="54" applyNumberFormat="1" applyFont="1" applyFill="1" applyAlignment="1">
      <alignment horizontal="right"/>
    </xf>
    <xf numFmtId="186" fontId="53" fillId="0" borderId="0" xfId="0" applyNumberFormat="1" applyFont="1" applyAlignment="1" applyProtection="1">
      <alignment/>
      <protection/>
    </xf>
    <xf numFmtId="186" fontId="1" fillId="0" borderId="10" xfId="54" applyNumberFormat="1" applyFont="1" applyFill="1" applyBorder="1" applyAlignment="1">
      <alignment horizontal="right"/>
    </xf>
    <xf numFmtId="4" fontId="4" fillId="0" borderId="0" xfId="54" applyNumberFormat="1" applyFont="1" applyFill="1" applyAlignment="1">
      <alignment horizontal="center"/>
    </xf>
    <xf numFmtId="4" fontId="1" fillId="0" borderId="0" xfId="54" applyNumberFormat="1" applyFont="1" applyFill="1" applyAlignment="1">
      <alignment horizontal="center"/>
    </xf>
    <xf numFmtId="4" fontId="5" fillId="0" borderId="0" xfId="54" applyNumberFormat="1" applyFont="1" applyFill="1" applyAlignment="1">
      <alignment horizontal="center"/>
    </xf>
    <xf numFmtId="4" fontId="5" fillId="0" borderId="0" xfId="54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/>
      <protection/>
    </xf>
    <xf numFmtId="3" fontId="4" fillId="0" borderId="0" xfId="54" applyFont="1" applyFill="1" applyBorder="1" applyAlignment="1">
      <alignment/>
    </xf>
    <xf numFmtId="186" fontId="4" fillId="0" borderId="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horizontal="center"/>
    </xf>
    <xf numFmtId="3" fontId="14" fillId="0" borderId="0" xfId="54" applyFont="1" applyFill="1" applyBorder="1" applyAlignment="1">
      <alignment/>
    </xf>
    <xf numFmtId="4" fontId="14" fillId="0" borderId="0" xfId="54" applyNumberFormat="1" applyFont="1" applyFill="1" applyBorder="1" applyAlignment="1">
      <alignment horizontal="center"/>
    </xf>
    <xf numFmtId="3" fontId="14" fillId="0" borderId="10" xfId="54" applyFont="1" applyFill="1" applyBorder="1" applyAlignment="1">
      <alignment/>
    </xf>
    <xf numFmtId="3" fontId="4" fillId="0" borderId="0" xfId="54" applyFont="1" applyFill="1" applyBorder="1" applyAlignment="1">
      <alignment vertical="center" wrapText="1"/>
    </xf>
    <xf numFmtId="4" fontId="4" fillId="0" borderId="0" xfId="54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applyProtection="1">
      <alignment/>
      <protection/>
    </xf>
    <xf numFmtId="185" fontId="4" fillId="0" borderId="0" xfId="54" applyNumberFormat="1" applyFont="1" applyFill="1" applyAlignment="1">
      <alignment horizontal="center"/>
    </xf>
    <xf numFmtId="185" fontId="1" fillId="0" borderId="0" xfId="54" applyNumberFormat="1" applyFont="1" applyFill="1" applyAlignment="1">
      <alignment horizontal="center"/>
    </xf>
    <xf numFmtId="185" fontId="5" fillId="0" borderId="0" xfId="54" applyNumberFormat="1" applyFont="1" applyFill="1" applyAlignment="1">
      <alignment horizontal="center"/>
    </xf>
    <xf numFmtId="185" fontId="4" fillId="0" borderId="0" xfId="54" applyNumberFormat="1" applyFont="1" applyFill="1" applyBorder="1" applyAlignment="1">
      <alignment horizontal="center"/>
    </xf>
    <xf numFmtId="185" fontId="5" fillId="0" borderId="0" xfId="54" applyNumberFormat="1" applyFont="1" applyFill="1" applyBorder="1" applyAlignment="1">
      <alignment horizontal="center"/>
    </xf>
    <xf numFmtId="185" fontId="14" fillId="0" borderId="0" xfId="54" applyNumberFormat="1" applyFont="1" applyFill="1" applyBorder="1" applyAlignment="1">
      <alignment horizontal="center"/>
    </xf>
    <xf numFmtId="185" fontId="4" fillId="0" borderId="0" xfId="54" applyNumberFormat="1" applyFont="1" applyFill="1" applyBorder="1" applyAlignment="1">
      <alignment horizontal="center" vertical="center" wrapText="1"/>
    </xf>
    <xf numFmtId="3" fontId="5" fillId="0" borderId="0" xfId="54" applyFont="1" applyFill="1" applyAlignment="1">
      <alignment horizontal="left" indent="5"/>
    </xf>
    <xf numFmtId="3" fontId="5" fillId="0" borderId="0" xfId="54" applyFont="1" applyFill="1" applyAlignment="1">
      <alignment horizontal="left" indent="3"/>
    </xf>
    <xf numFmtId="3" fontId="5" fillId="0" borderId="0" xfId="54" applyFont="1" applyFill="1" applyAlignment="1">
      <alignment horizontal="left" wrapText="1" indent="2"/>
    </xf>
    <xf numFmtId="3" fontId="1" fillId="33" borderId="0" xfId="0" applyFont="1" applyFill="1" applyAlignment="1">
      <alignment/>
    </xf>
    <xf numFmtId="4" fontId="4" fillId="0" borderId="0" xfId="54" applyNumberFormat="1" applyFont="1" applyFill="1" applyAlignment="1">
      <alignment/>
    </xf>
    <xf numFmtId="4" fontId="1" fillId="0" borderId="0" xfId="54" applyNumberFormat="1" applyFont="1" applyFill="1" applyAlignment="1">
      <alignment/>
    </xf>
    <xf numFmtId="4" fontId="5" fillId="0" borderId="0" xfId="54" applyNumberFormat="1" applyFont="1" applyFill="1" applyAlignment="1">
      <alignment/>
    </xf>
    <xf numFmtId="4" fontId="4" fillId="0" borderId="0" xfId="54" applyNumberFormat="1" applyFont="1" applyFill="1" applyBorder="1" applyAlignment="1">
      <alignment/>
    </xf>
    <xf numFmtId="4" fontId="5" fillId="0" borderId="0" xfId="54" applyNumberFormat="1" applyFont="1" applyFill="1" applyBorder="1" applyAlignment="1">
      <alignment/>
    </xf>
    <xf numFmtId="4" fontId="14" fillId="0" borderId="0" xfId="54" applyNumberFormat="1" applyFont="1" applyFill="1" applyBorder="1" applyAlignment="1">
      <alignment/>
    </xf>
    <xf numFmtId="4" fontId="14" fillId="0" borderId="1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vertical="center" wrapText="1"/>
    </xf>
    <xf numFmtId="186" fontId="5" fillId="0" borderId="0" xfId="54" applyNumberFormat="1" applyFont="1" applyFill="1" applyAlignment="1">
      <alignment/>
    </xf>
    <xf numFmtId="186" fontId="1" fillId="0" borderId="0" xfId="54" applyNumberFormat="1" applyFont="1" applyFill="1" applyAlignment="1">
      <alignment/>
    </xf>
    <xf numFmtId="186" fontId="53" fillId="0" borderId="0" xfId="0" applyNumberFormat="1" applyFont="1" applyAlignment="1" applyProtection="1">
      <alignment/>
      <protection/>
    </xf>
    <xf numFmtId="186" fontId="1" fillId="0" borderId="0" xfId="0" applyNumberFormat="1" applyFont="1" applyAlignment="1" applyProtection="1">
      <alignment/>
      <protection/>
    </xf>
    <xf numFmtId="3" fontId="15" fillId="0" borderId="0" xfId="0" applyFont="1" applyBorder="1" applyAlignment="1">
      <alignment horizontal="center"/>
    </xf>
    <xf numFmtId="184" fontId="4" fillId="0" borderId="0" xfId="54" applyNumberFormat="1" applyFont="1" applyFill="1" applyAlignment="1">
      <alignment/>
    </xf>
    <xf numFmtId="184" fontId="4" fillId="0" borderId="0" xfId="54" applyNumberFormat="1" applyFont="1" applyFill="1" applyAlignment="1">
      <alignment horizontal="center"/>
    </xf>
    <xf numFmtId="184" fontId="1" fillId="0" borderId="0" xfId="54" applyNumberFormat="1" applyFont="1" applyFill="1" applyAlignment="1">
      <alignment horizontal="center"/>
    </xf>
    <xf numFmtId="184" fontId="5" fillId="0" borderId="0" xfId="54" applyNumberFormat="1" applyFont="1" applyFill="1" applyAlignment="1">
      <alignment horizontal="right"/>
    </xf>
    <xf numFmtId="184" fontId="5" fillId="0" borderId="0" xfId="54" applyNumberFormat="1" applyFont="1" applyFill="1" applyAlignment="1">
      <alignment horizontal="center"/>
    </xf>
    <xf numFmtId="184" fontId="4" fillId="0" borderId="0" xfId="54" applyNumberFormat="1" applyFont="1" applyFill="1" applyBorder="1" applyAlignment="1">
      <alignment/>
    </xf>
    <xf numFmtId="184" fontId="4" fillId="0" borderId="0" xfId="54" applyNumberFormat="1" applyFont="1" applyFill="1" applyBorder="1" applyAlignment="1">
      <alignment horizontal="center"/>
    </xf>
    <xf numFmtId="184" fontId="5" fillId="0" borderId="0" xfId="54" applyNumberFormat="1" applyFont="1" applyFill="1" applyBorder="1" applyAlignment="1">
      <alignment horizontal="center"/>
    </xf>
    <xf numFmtId="184" fontId="14" fillId="0" borderId="0" xfId="54" applyNumberFormat="1" applyFont="1" applyFill="1" applyBorder="1" applyAlignment="1">
      <alignment horizontal="center"/>
    </xf>
    <xf numFmtId="184" fontId="1" fillId="0" borderId="0" xfId="54" applyNumberFormat="1" applyFont="1" applyFill="1" applyAlignment="1">
      <alignment horizontal="right"/>
    </xf>
    <xf numFmtId="184" fontId="1" fillId="0" borderId="10" xfId="54" applyNumberFormat="1" applyFont="1" applyFill="1" applyBorder="1" applyAlignment="1">
      <alignment horizontal="center"/>
    </xf>
    <xf numFmtId="3" fontId="4" fillId="0" borderId="0" xfId="54" applyFont="1" applyFill="1" applyBorder="1" applyAlignment="1">
      <alignment vertical="center"/>
    </xf>
    <xf numFmtId="184" fontId="4" fillId="0" borderId="0" xfId="54" applyNumberFormat="1" applyFont="1" applyFill="1" applyBorder="1" applyAlignment="1">
      <alignment horizontal="center" vertical="center" wrapText="1"/>
    </xf>
    <xf numFmtId="184" fontId="7" fillId="0" borderId="0" xfId="0" applyNumberFormat="1" applyFont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186" fontId="1" fillId="0" borderId="0" xfId="54" applyNumberFormat="1" applyFont="1" applyFill="1" applyAlignment="1">
      <alignment horizontal="center"/>
    </xf>
    <xf numFmtId="186" fontId="53" fillId="0" borderId="0" xfId="0" applyNumberFormat="1" applyFont="1" applyAlignment="1" applyProtection="1">
      <alignment horizontal="center"/>
      <protection/>
    </xf>
    <xf numFmtId="186" fontId="1" fillId="0" borderId="0" xfId="0" applyNumberFormat="1" applyFont="1" applyAlignment="1" applyProtection="1">
      <alignment horizontal="center"/>
      <protection/>
    </xf>
    <xf numFmtId="186" fontId="53" fillId="0" borderId="0" xfId="0" applyNumberFormat="1" applyFont="1" applyFill="1" applyAlignment="1" applyProtection="1">
      <alignment/>
      <protection/>
    </xf>
    <xf numFmtId="186" fontId="53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218" fontId="1" fillId="0" borderId="0" xfId="54" applyNumberFormat="1" applyFont="1" applyFill="1" applyAlignment="1">
      <alignment/>
    </xf>
    <xf numFmtId="3" fontId="1" fillId="0" borderId="0" xfId="54" applyFont="1" applyFill="1" applyBorder="1" applyAlignment="1">
      <alignment/>
    </xf>
    <xf numFmtId="3" fontId="5" fillId="0" borderId="0" xfId="54" applyFont="1" applyFill="1" applyBorder="1" applyAlignment="1">
      <alignment horizontal="left" indent="5"/>
    </xf>
    <xf numFmtId="3" fontId="5" fillId="0" borderId="0" xfId="54" applyFont="1" applyFill="1" applyBorder="1" applyAlignment="1">
      <alignment horizontal="left" indent="3"/>
    </xf>
    <xf numFmtId="3" fontId="5" fillId="0" borderId="0" xfId="54" applyFont="1" applyFill="1" applyBorder="1" applyAlignment="1">
      <alignment horizontal="left" wrapText="1" indent="2"/>
    </xf>
    <xf numFmtId="0" fontId="7" fillId="0" borderId="0" xfId="0" applyNumberFormat="1" applyFont="1" applyBorder="1" applyAlignment="1" applyProtection="1">
      <alignment/>
      <protection/>
    </xf>
    <xf numFmtId="186" fontId="1" fillId="0" borderId="10" xfId="54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3" fontId="12" fillId="0" borderId="0" xfId="0" applyFont="1" applyFill="1" applyBorder="1" applyAlignment="1">
      <alignment horizontal="center"/>
    </xf>
    <xf numFmtId="3" fontId="53" fillId="0" borderId="0" xfId="0" applyNumberFormat="1" applyFont="1" applyFill="1" applyAlignment="1" applyProtection="1">
      <alignment/>
      <protection/>
    </xf>
    <xf numFmtId="3" fontId="1" fillId="0" borderId="11" xfId="54" applyFont="1" applyFill="1" applyBorder="1" applyAlignment="1">
      <alignment horizontal="center" vertical="center" wrapText="1"/>
    </xf>
    <xf numFmtId="3" fontId="1" fillId="0" borderId="12" xfId="54" applyFont="1" applyFill="1" applyBorder="1" applyAlignment="1">
      <alignment horizontal="center" vertical="center" wrapText="1"/>
    </xf>
    <xf numFmtId="3" fontId="12" fillId="0" borderId="0" xfId="0" applyFont="1" applyBorder="1" applyAlignment="1">
      <alignment horizontal="center"/>
    </xf>
    <xf numFmtId="3" fontId="15" fillId="0" borderId="0" xfId="0" applyFont="1" applyBorder="1" applyAlignment="1">
      <alignment horizontal="center"/>
    </xf>
    <xf numFmtId="3" fontId="1" fillId="0" borderId="11" xfId="54" applyFont="1" applyFill="1" applyBorder="1" applyAlignment="1">
      <alignment horizontal="center" vertical="center"/>
    </xf>
    <xf numFmtId="3" fontId="1" fillId="0" borderId="12" xfId="54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0</xdr:col>
      <xdr:colOff>1352550</xdr:colOff>
      <xdr:row>2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628650</xdr:colOff>
      <xdr:row>0</xdr:row>
      <xdr:rowOff>38100</xdr:rowOff>
    </xdr:from>
    <xdr:to>
      <xdr:col>7</xdr:col>
      <xdr:colOff>476250</xdr:colOff>
      <xdr:row>2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38100"/>
          <a:ext cx="97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0</xdr:col>
      <xdr:colOff>1066800</xdr:colOff>
      <xdr:row>2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028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0</xdr:rowOff>
    </xdr:from>
    <xdr:to>
      <xdr:col>13</xdr:col>
      <xdr:colOff>666750</xdr:colOff>
      <xdr:row>2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0"/>
          <a:ext cx="1790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07"/>
  <sheetViews>
    <sheetView showGridLines="0" tabSelected="1" zoomScalePageLayoutView="0" workbookViewId="0" topLeftCell="A1">
      <selection activeCell="E14" sqref="E14"/>
    </sheetView>
  </sheetViews>
  <sheetFormatPr defaultColWidth="11.00390625" defaultRowHeight="14.25" outlineLevelRow="2"/>
  <cols>
    <col min="1" max="1" width="43.00390625" style="6" customWidth="1"/>
    <col min="2" max="2" width="11.125" style="6" bestFit="1" customWidth="1"/>
    <col min="3" max="3" width="9.50390625" style="6" bestFit="1" customWidth="1"/>
    <col min="4" max="4" width="6.875" style="6" bestFit="1" customWidth="1"/>
    <col min="5" max="5" width="11.125" style="6" bestFit="1" customWidth="1"/>
    <col min="6" max="6" width="8.375" style="93" customWidth="1"/>
    <col min="7" max="7" width="6.375" style="6" bestFit="1" customWidth="1"/>
    <col min="8" max="8" width="8.25390625" style="6" bestFit="1" customWidth="1"/>
    <col min="9" max="16384" width="11.00390625" style="6" customWidth="1"/>
  </cols>
  <sheetData>
    <row r="1" spans="1:8" ht="15.75">
      <c r="A1" s="1"/>
      <c r="B1" s="1"/>
      <c r="C1" s="2"/>
      <c r="D1" s="1"/>
      <c r="E1" s="1"/>
      <c r="F1" s="91"/>
      <c r="G1" s="1"/>
      <c r="H1" s="1"/>
    </row>
    <row r="2" spans="1:8" ht="25.5" customHeight="1">
      <c r="A2" s="96" t="s">
        <v>4</v>
      </c>
      <c r="B2" s="96"/>
      <c r="C2" s="96"/>
      <c r="D2" s="96"/>
      <c r="E2" s="96"/>
      <c r="F2" s="96"/>
      <c r="G2" s="96"/>
      <c r="H2" s="96"/>
    </row>
    <row r="3" spans="1:8" ht="15.75">
      <c r="A3" s="97" t="s">
        <v>37</v>
      </c>
      <c r="B3" s="97"/>
      <c r="C3" s="97"/>
      <c r="D3" s="97"/>
      <c r="E3" s="97"/>
      <c r="F3" s="97"/>
      <c r="G3" s="97"/>
      <c r="H3" s="97"/>
    </row>
    <row r="4" spans="1:8" ht="7.5" customHeight="1">
      <c r="A4" s="3"/>
      <c r="B4" s="3"/>
      <c r="C4" s="3"/>
      <c r="D4" s="3"/>
      <c r="E4" s="3"/>
      <c r="F4" s="92"/>
      <c r="G4" s="3"/>
      <c r="H4" s="3"/>
    </row>
    <row r="5" spans="1:249" ht="18.75">
      <c r="A5" s="96" t="s">
        <v>5</v>
      </c>
      <c r="B5" s="96"/>
      <c r="C5" s="96"/>
      <c r="D5" s="96"/>
      <c r="E5" s="96"/>
      <c r="F5" s="96"/>
      <c r="G5" s="96"/>
      <c r="H5" s="9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</row>
    <row r="6" spans="1:249" ht="18.75">
      <c r="A6" s="96" t="s">
        <v>6</v>
      </c>
      <c r="B6" s="96"/>
      <c r="C6" s="96"/>
      <c r="D6" s="96"/>
      <c r="E6" s="96"/>
      <c r="F6" s="96"/>
      <c r="G6" s="96"/>
      <c r="H6" s="9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</row>
    <row r="7" spans="1:8" ht="6" customHeight="1" thickBot="1">
      <c r="A7" s="8"/>
      <c r="B7" s="8"/>
      <c r="C7" s="8"/>
      <c r="D7" s="8"/>
      <c r="E7" s="8"/>
      <c r="G7" s="8"/>
      <c r="H7" s="8"/>
    </row>
    <row r="8" spans="1:8" s="9" customFormat="1" ht="16.5" customHeight="1">
      <c r="A8" s="98" t="s">
        <v>1</v>
      </c>
      <c r="B8" s="94" t="s">
        <v>86</v>
      </c>
      <c r="C8" s="94" t="s">
        <v>90</v>
      </c>
      <c r="D8" s="94" t="s">
        <v>35</v>
      </c>
      <c r="E8" s="94" t="s">
        <v>88</v>
      </c>
      <c r="F8" s="94" t="s">
        <v>89</v>
      </c>
      <c r="G8" s="94" t="s">
        <v>35</v>
      </c>
      <c r="H8" s="94" t="s">
        <v>36</v>
      </c>
    </row>
    <row r="9" spans="1:8" s="9" customFormat="1" ht="23.25" customHeight="1" thickBot="1">
      <c r="A9" s="99"/>
      <c r="B9" s="95"/>
      <c r="C9" s="95"/>
      <c r="D9" s="95"/>
      <c r="E9" s="95"/>
      <c r="F9" s="95"/>
      <c r="G9" s="95"/>
      <c r="H9" s="95"/>
    </row>
    <row r="10" spans="1:8" s="12" customFormat="1" ht="12.75">
      <c r="A10" s="28" t="s">
        <v>7</v>
      </c>
      <c r="B10" s="11">
        <v>34114.715861715005</v>
      </c>
      <c r="C10" s="11">
        <v>14224.694019243</v>
      </c>
      <c r="D10" s="48">
        <f>_xlfn.IFERROR((C10/B10*100),0)</f>
        <v>41.69665101976288</v>
      </c>
      <c r="E10" s="11">
        <v>37155.442516851006</v>
      </c>
      <c r="F10" s="11">
        <v>15528.903419814002</v>
      </c>
      <c r="G10" s="23">
        <f>_xlfn.IFERROR((F10/E10*100),0)</f>
        <v>41.79442463313745</v>
      </c>
      <c r="H10" s="37">
        <f>IF(C10&lt;&gt;0,F10/C10*100-100," ")</f>
        <v>9.168628856316218</v>
      </c>
    </row>
    <row r="11" spans="1:8" s="12" customFormat="1" ht="6.75" customHeight="1">
      <c r="A11" s="28"/>
      <c r="B11" s="11"/>
      <c r="C11" s="11"/>
      <c r="D11" s="48"/>
      <c r="E11" s="11"/>
      <c r="F11" s="11"/>
      <c r="G11" s="23"/>
      <c r="H11" s="37"/>
    </row>
    <row r="12" spans="1:8" s="12" customFormat="1" ht="12.75" outlineLevel="1">
      <c r="A12" s="85" t="s">
        <v>87</v>
      </c>
      <c r="B12" s="13">
        <v>20723.875358234003</v>
      </c>
      <c r="C12" s="13">
        <v>10234.150710865</v>
      </c>
      <c r="D12" s="49">
        <f>_xlfn.IFERROR((C12/B12*100),0)</f>
        <v>49.38338285652143</v>
      </c>
      <c r="E12" s="13">
        <v>23140.591568934004</v>
      </c>
      <c r="F12" s="13">
        <v>11218.268075063</v>
      </c>
      <c r="G12" s="24">
        <f>_xlfn.IFERROR((F12/E12*100),0)</f>
        <v>48.47874369004207</v>
      </c>
      <c r="H12" s="38">
        <f>IF(C12&lt;&gt;0,F12/C12*100-100," ")</f>
        <v>9.61601399081627</v>
      </c>
    </row>
    <row r="13" spans="1:8" s="27" customFormat="1" ht="6" customHeight="1">
      <c r="A13" s="17"/>
      <c r="B13" s="15"/>
      <c r="C13" s="15"/>
      <c r="D13" s="50"/>
      <c r="E13" s="15"/>
      <c r="F13" s="15"/>
      <c r="G13" s="25"/>
      <c r="H13" s="39"/>
    </row>
    <row r="14" spans="1:8" s="16" customFormat="1" ht="12.75" outlineLevel="2">
      <c r="A14" s="85" t="s">
        <v>8</v>
      </c>
      <c r="B14" s="13">
        <v>2232.5069593440003</v>
      </c>
      <c r="C14" s="13">
        <v>1014.5905541899998</v>
      </c>
      <c r="D14" s="49">
        <f>_xlfn.IFERROR((C14/B14*100),0)</f>
        <v>45.446243737046494</v>
      </c>
      <c r="E14" s="13">
        <v>2853.583738303</v>
      </c>
      <c r="F14" s="13">
        <v>706.767634645</v>
      </c>
      <c r="G14" s="24">
        <f>_xlfn.IFERROR((F14/E14*100),0)</f>
        <v>24.767720153371364</v>
      </c>
      <c r="H14" s="38">
        <f>IF(C14&lt;&gt;0,F14/C14*100-100," ")</f>
        <v>-30.339620083566686</v>
      </c>
    </row>
    <row r="15" spans="1:8" s="27" customFormat="1" ht="8.25" customHeight="1">
      <c r="A15" s="17"/>
      <c r="B15" s="15"/>
      <c r="C15" s="15"/>
      <c r="D15" s="50"/>
      <c r="E15" s="15"/>
      <c r="F15" s="15"/>
      <c r="G15" s="25"/>
      <c r="H15" s="39"/>
    </row>
    <row r="16" spans="1:8" s="16" customFormat="1" ht="12.75" outlineLevel="2">
      <c r="A16" s="85" t="s">
        <v>2</v>
      </c>
      <c r="B16" s="13">
        <v>1622.005857463</v>
      </c>
      <c r="C16" s="13">
        <v>455.05558402500003</v>
      </c>
      <c r="D16" s="49">
        <f aca="true" t="shared" si="0" ref="D16:D33">_xlfn.IFERROR((C16/B16*100),0)</f>
        <v>28.055113483792116</v>
      </c>
      <c r="E16" s="13">
        <v>2659.043895866</v>
      </c>
      <c r="F16" s="13">
        <v>967.9654456439999</v>
      </c>
      <c r="G16" s="24">
        <f aca="true" t="shared" si="1" ref="G16:G33">_xlfn.IFERROR((F16/E16*100),0)</f>
        <v>36.40276293102532</v>
      </c>
      <c r="H16" s="38">
        <f aca="true" t="shared" si="2" ref="H16:H33">IF(C16&lt;&gt;0,F16/C16*100-100," ")</f>
        <v>112.71367270834799</v>
      </c>
    </row>
    <row r="17" spans="1:8" s="27" customFormat="1" ht="12.75" hidden="1">
      <c r="A17" s="17" t="s">
        <v>9</v>
      </c>
      <c r="B17" s="15">
        <v>601.585394166</v>
      </c>
      <c r="C17" s="15">
        <v>24.05490923</v>
      </c>
      <c r="D17" s="50">
        <f t="shared" si="0"/>
        <v>3.998585980191259</v>
      </c>
      <c r="E17" s="15">
        <v>1161.7156410220002</v>
      </c>
      <c r="F17" s="15">
        <v>22.536080000000002</v>
      </c>
      <c r="G17" s="25">
        <f t="shared" si="1"/>
        <v>1.9398964087437316</v>
      </c>
      <c r="H17" s="39">
        <f t="shared" si="2"/>
        <v>-6.314009400234184</v>
      </c>
    </row>
    <row r="18" spans="1:8" s="27" customFormat="1" ht="12.75" hidden="1">
      <c r="A18" s="17" t="s">
        <v>49</v>
      </c>
      <c r="B18" s="15">
        <v>50.162243238</v>
      </c>
      <c r="C18" s="15">
        <v>0.359783452</v>
      </c>
      <c r="D18" s="50">
        <f t="shared" si="0"/>
        <v>0.717239558631718</v>
      </c>
      <c r="E18" s="15">
        <v>10.67890697</v>
      </c>
      <c r="F18" s="15">
        <v>0</v>
      </c>
      <c r="G18" s="25">
        <f t="shared" si="1"/>
        <v>0</v>
      </c>
      <c r="H18" s="39">
        <f t="shared" si="2"/>
        <v>-100</v>
      </c>
    </row>
    <row r="19" spans="1:8" s="27" customFormat="1" ht="12.75" hidden="1">
      <c r="A19" s="17" t="s">
        <v>50</v>
      </c>
      <c r="B19" s="15">
        <v>551.423150928</v>
      </c>
      <c r="C19" s="15">
        <v>23.695125778</v>
      </c>
      <c r="D19" s="50">
        <f t="shared" si="0"/>
        <v>4.297085774894116</v>
      </c>
      <c r="E19" s="15">
        <v>1151.0367340520002</v>
      </c>
      <c r="F19" s="15">
        <v>22.536080000000002</v>
      </c>
      <c r="G19" s="25">
        <f t="shared" si="1"/>
        <v>1.9578940735163273</v>
      </c>
      <c r="H19" s="39">
        <f t="shared" si="2"/>
        <v>-4.891494516041476</v>
      </c>
    </row>
    <row r="20" spans="1:8" s="27" customFormat="1" ht="12.75" hidden="1">
      <c r="A20" s="17" t="s">
        <v>10</v>
      </c>
      <c r="B20" s="15">
        <v>13.976357531000001</v>
      </c>
      <c r="C20" s="15">
        <v>20.305778394999997</v>
      </c>
      <c r="D20" s="50">
        <f t="shared" si="0"/>
        <v>145.28662671916587</v>
      </c>
      <c r="E20" s="15">
        <v>6.9560252700000005</v>
      </c>
      <c r="F20" s="15">
        <v>18.296545965</v>
      </c>
      <c r="G20" s="25">
        <f t="shared" si="1"/>
        <v>263.0316201395858</v>
      </c>
      <c r="H20" s="39">
        <f t="shared" si="2"/>
        <v>-9.89488012188069</v>
      </c>
    </row>
    <row r="21" spans="1:8" s="27" customFormat="1" ht="12.75" hidden="1">
      <c r="A21" s="17" t="s">
        <v>49</v>
      </c>
      <c r="B21" s="15">
        <v>2.035638</v>
      </c>
      <c r="C21" s="15">
        <v>0.20612412</v>
      </c>
      <c r="D21" s="50">
        <f t="shared" si="0"/>
        <v>10.125774818508988</v>
      </c>
      <c r="E21" s="15">
        <v>0.42089827</v>
      </c>
      <c r="F21" s="15">
        <v>0</v>
      </c>
      <c r="G21" s="25">
        <f t="shared" si="1"/>
        <v>0</v>
      </c>
      <c r="H21" s="39">
        <f t="shared" si="2"/>
        <v>-100</v>
      </c>
    </row>
    <row r="22" spans="1:8" s="27" customFormat="1" ht="12.75" hidden="1">
      <c r="A22" s="17" t="s">
        <v>50</v>
      </c>
      <c r="B22" s="15">
        <v>11.940719531000001</v>
      </c>
      <c r="C22" s="15">
        <v>20.099654275</v>
      </c>
      <c r="D22" s="50">
        <f t="shared" si="0"/>
        <v>168.32866916284323</v>
      </c>
      <c r="E22" s="15">
        <v>6.535127</v>
      </c>
      <c r="F22" s="15">
        <v>18.296545965</v>
      </c>
      <c r="G22" s="25">
        <f t="shared" si="1"/>
        <v>279.9723091073823</v>
      </c>
      <c r="H22" s="39">
        <f t="shared" si="2"/>
        <v>-8.970842410173745</v>
      </c>
    </row>
    <row r="23" spans="1:8" s="27" customFormat="1" ht="12.75" hidden="1">
      <c r="A23" s="17" t="s">
        <v>11</v>
      </c>
      <c r="B23" s="15">
        <v>1006.444105766</v>
      </c>
      <c r="C23" s="15">
        <v>410.6948964</v>
      </c>
      <c r="D23" s="50">
        <f t="shared" si="0"/>
        <v>40.8065280572558</v>
      </c>
      <c r="E23" s="15">
        <v>1490.372229574</v>
      </c>
      <c r="F23" s="15">
        <v>927.1328196789999</v>
      </c>
      <c r="G23" s="25">
        <f t="shared" si="1"/>
        <v>62.2081384288814</v>
      </c>
      <c r="H23" s="39">
        <f t="shared" si="2"/>
        <v>125.74734378389024</v>
      </c>
    </row>
    <row r="24" spans="1:8" s="27" customFormat="1" ht="12.75" hidden="1">
      <c r="A24" s="17" t="s">
        <v>49</v>
      </c>
      <c r="B24" s="15">
        <v>1006.444105766</v>
      </c>
      <c r="C24" s="15">
        <v>410.6948964</v>
      </c>
      <c r="D24" s="50">
        <f t="shared" si="0"/>
        <v>40.8065280572558</v>
      </c>
      <c r="E24" s="15">
        <v>1490.372229574</v>
      </c>
      <c r="F24" s="15">
        <v>927.1328196789999</v>
      </c>
      <c r="G24" s="25">
        <f t="shared" si="1"/>
        <v>62.2081384288814</v>
      </c>
      <c r="H24" s="39">
        <f t="shared" si="2"/>
        <v>125.74734378389024</v>
      </c>
    </row>
    <row r="25" spans="1:8" s="27" customFormat="1" ht="12.75" hidden="1">
      <c r="A25" s="17" t="s">
        <v>50</v>
      </c>
      <c r="B25" s="15">
        <v>0</v>
      </c>
      <c r="C25" s="15">
        <v>0</v>
      </c>
      <c r="D25" s="50">
        <f t="shared" si="0"/>
        <v>0</v>
      </c>
      <c r="E25" s="15">
        <v>0</v>
      </c>
      <c r="F25" s="15">
        <v>0</v>
      </c>
      <c r="G25" s="25">
        <f t="shared" si="1"/>
        <v>0</v>
      </c>
      <c r="H25" s="39" t="str">
        <f t="shared" si="2"/>
        <v> </v>
      </c>
    </row>
    <row r="26" spans="1:8" s="16" customFormat="1" ht="12.75" outlineLevel="2">
      <c r="A26" s="85" t="s">
        <v>12</v>
      </c>
      <c r="B26" s="13">
        <v>9536.327686674</v>
      </c>
      <c r="C26" s="13">
        <v>2520.8971701630003</v>
      </c>
      <c r="D26" s="49">
        <f t="shared" si="0"/>
        <v>26.434674363022204</v>
      </c>
      <c r="E26" s="13">
        <v>8502.223313748</v>
      </c>
      <c r="F26" s="13">
        <v>2635.9022644620004</v>
      </c>
      <c r="G26" s="24">
        <f t="shared" si="1"/>
        <v>31.00250566460394</v>
      </c>
      <c r="H26" s="38">
        <f t="shared" si="2"/>
        <v>4.562070030471091</v>
      </c>
    </row>
    <row r="27" spans="1:8" s="27" customFormat="1" ht="12.75" hidden="1">
      <c r="A27" s="17" t="s">
        <v>13</v>
      </c>
      <c r="B27" s="15">
        <v>3289.015885639</v>
      </c>
      <c r="C27" s="15">
        <v>1246.822587196</v>
      </c>
      <c r="D27" s="50">
        <f t="shared" si="0"/>
        <v>37.90868243112069</v>
      </c>
      <c r="E27" s="15">
        <v>2925.0665659399997</v>
      </c>
      <c r="F27" s="15">
        <v>924.0032345310001</v>
      </c>
      <c r="G27" s="25">
        <f t="shared" si="1"/>
        <v>31.589135279526957</v>
      </c>
      <c r="H27" s="39">
        <f t="shared" si="2"/>
        <v>-25.89136224994077</v>
      </c>
    </row>
    <row r="28" spans="1:8" s="27" customFormat="1" ht="14.25" customHeight="1" hidden="1">
      <c r="A28" s="17" t="s">
        <v>40</v>
      </c>
      <c r="B28" s="15">
        <v>2283.125909954</v>
      </c>
      <c r="C28" s="15">
        <v>664.658014397</v>
      </c>
      <c r="D28" s="50">
        <f t="shared" si="0"/>
        <v>29.111754699958333</v>
      </c>
      <c r="E28" s="15">
        <v>1966.559445842</v>
      </c>
      <c r="F28" s="15">
        <v>695.472353036</v>
      </c>
      <c r="G28" s="25">
        <f t="shared" si="1"/>
        <v>35.36492906463995</v>
      </c>
      <c r="H28" s="39">
        <f t="shared" si="2"/>
        <v>4.636119323251634</v>
      </c>
    </row>
    <row r="29" spans="1:8" s="27" customFormat="1" ht="14.25" customHeight="1" hidden="1">
      <c r="A29" s="86" t="s">
        <v>38</v>
      </c>
      <c r="B29" s="15">
        <v>1005.889975685</v>
      </c>
      <c r="C29" s="15">
        <v>582.164572799</v>
      </c>
      <c r="D29" s="50">
        <f t="shared" si="0"/>
        <v>57.875571570593735</v>
      </c>
      <c r="E29" s="15">
        <v>958.5071200980002</v>
      </c>
      <c r="F29" s="15">
        <v>228.53088149500022</v>
      </c>
      <c r="G29" s="25">
        <f t="shared" si="1"/>
        <v>23.84237703645171</v>
      </c>
      <c r="H29" s="39">
        <f t="shared" si="2"/>
        <v>-60.74462580293364</v>
      </c>
    </row>
    <row r="30" spans="1:8" s="27" customFormat="1" ht="12.75" hidden="1">
      <c r="A30" s="17" t="s">
        <v>14</v>
      </c>
      <c r="B30" s="15">
        <v>2310.1496987990004</v>
      </c>
      <c r="C30" s="15">
        <v>1180.420852553</v>
      </c>
      <c r="D30" s="50">
        <f t="shared" si="0"/>
        <v>51.09715847274645</v>
      </c>
      <c r="E30" s="15">
        <v>2221.827401713</v>
      </c>
      <c r="F30" s="15">
        <v>1520.337578378</v>
      </c>
      <c r="G30" s="25">
        <f t="shared" si="1"/>
        <v>68.42734846126388</v>
      </c>
      <c r="H30" s="39">
        <f t="shared" si="2"/>
        <v>28.796231876947274</v>
      </c>
    </row>
    <row r="31" spans="1:8" s="27" customFormat="1" ht="14.25" customHeight="1" hidden="1">
      <c r="A31" s="17" t="s">
        <v>41</v>
      </c>
      <c r="B31" s="15">
        <v>996.150891029</v>
      </c>
      <c r="C31" s="15">
        <v>636.9131532810001</v>
      </c>
      <c r="D31" s="50">
        <f t="shared" si="0"/>
        <v>63.93741741505487</v>
      </c>
      <c r="E31" s="15">
        <v>690.859946566</v>
      </c>
      <c r="F31" s="15">
        <v>926.9800625469999</v>
      </c>
      <c r="G31" s="25">
        <f t="shared" si="1"/>
        <v>134.1777110041858</v>
      </c>
      <c r="H31" s="39">
        <f t="shared" si="2"/>
        <v>45.542615625340204</v>
      </c>
    </row>
    <row r="32" spans="1:8" s="27" customFormat="1" ht="14.25" customHeight="1" hidden="1">
      <c r="A32" s="86" t="s">
        <v>39</v>
      </c>
      <c r="B32" s="15">
        <v>1313.9988077699998</v>
      </c>
      <c r="C32" s="15">
        <v>543.507699272</v>
      </c>
      <c r="D32" s="50">
        <f t="shared" si="0"/>
        <v>41.36287613490245</v>
      </c>
      <c r="E32" s="15">
        <v>1530.967455147</v>
      </c>
      <c r="F32" s="15">
        <v>593.357515831</v>
      </c>
      <c r="G32" s="25">
        <f t="shared" si="1"/>
        <v>38.757029996697554</v>
      </c>
      <c r="H32" s="39">
        <f t="shared" si="2"/>
        <v>9.171869437318222</v>
      </c>
    </row>
    <row r="33" spans="1:8" s="27" customFormat="1" ht="12.75" hidden="1">
      <c r="A33" s="17" t="s">
        <v>12</v>
      </c>
      <c r="B33" s="15">
        <v>3937.162102236</v>
      </c>
      <c r="C33" s="15">
        <v>93.653730414</v>
      </c>
      <c r="D33" s="50">
        <f t="shared" si="0"/>
        <v>2.37871156894485</v>
      </c>
      <c r="E33" s="15">
        <v>3355.3293460950003</v>
      </c>
      <c r="F33" s="15">
        <v>191.56145155299998</v>
      </c>
      <c r="G33" s="25">
        <f t="shared" si="1"/>
        <v>5.709169854695279</v>
      </c>
      <c r="H33" s="39">
        <f t="shared" si="2"/>
        <v>104.54225443684416</v>
      </c>
    </row>
    <row r="34" spans="1:8" s="27" customFormat="1" ht="8.25" customHeight="1">
      <c r="A34" s="17"/>
      <c r="B34" s="15"/>
      <c r="C34" s="15"/>
      <c r="D34" s="50"/>
      <c r="E34" s="15"/>
      <c r="F34" s="15"/>
      <c r="G34" s="25"/>
      <c r="H34" s="39"/>
    </row>
    <row r="35" spans="1:8" s="12" customFormat="1" ht="12.75">
      <c r="A35" s="28" t="s">
        <v>0</v>
      </c>
      <c r="B35" s="29">
        <v>31341.743599982998</v>
      </c>
      <c r="C35" s="29">
        <v>12920.172278782</v>
      </c>
      <c r="D35" s="51">
        <f aca="true" t="shared" si="3" ref="D35:D67">_xlfn.IFERROR((C35/B35*100),0)</f>
        <v>41.22352745808631</v>
      </c>
      <c r="E35" s="29">
        <v>33915.955707007</v>
      </c>
      <c r="F35" s="29">
        <v>14434.288028642999</v>
      </c>
      <c r="G35" s="30">
        <f aca="true" t="shared" si="4" ref="G35:G67">_xlfn.IFERROR((F35/E35*100),0)</f>
        <v>42.55898950139533</v>
      </c>
      <c r="H35" s="40">
        <f aca="true" t="shared" si="5" ref="H35:H67">IF(C35&lt;&gt;0,F35/C35*100-100," ")</f>
        <v>11.719005886225958</v>
      </c>
    </row>
    <row r="36" spans="1:8" s="27" customFormat="1" ht="12.75">
      <c r="A36" s="17" t="s">
        <v>15</v>
      </c>
      <c r="B36" s="18">
        <v>14585.347873825998</v>
      </c>
      <c r="C36" s="18">
        <v>6309.092685911</v>
      </c>
      <c r="D36" s="52">
        <f t="shared" si="3"/>
        <v>43.25637441416755</v>
      </c>
      <c r="E36" s="18">
        <v>16050.222077574002</v>
      </c>
      <c r="F36" s="18">
        <v>6962.121505786</v>
      </c>
      <c r="G36" s="26">
        <f t="shared" si="4"/>
        <v>43.377103893869155</v>
      </c>
      <c r="H36" s="41">
        <f t="shared" si="5"/>
        <v>10.350597976366643</v>
      </c>
    </row>
    <row r="37" spans="1:8" s="27" customFormat="1" ht="12.75">
      <c r="A37" s="17" t="s">
        <v>16</v>
      </c>
      <c r="B37" s="15">
        <v>3218.804338273</v>
      </c>
      <c r="C37" s="15">
        <v>1171.522129847</v>
      </c>
      <c r="D37" s="50">
        <f t="shared" si="3"/>
        <v>36.39618960112257</v>
      </c>
      <c r="E37" s="15">
        <v>3428.7101897280004</v>
      </c>
      <c r="F37" s="15">
        <v>1403.874618803</v>
      </c>
      <c r="G37" s="25">
        <f t="shared" si="4"/>
        <v>40.9446859349279</v>
      </c>
      <c r="H37" s="39">
        <f t="shared" si="5"/>
        <v>19.833384537630977</v>
      </c>
    </row>
    <row r="38" spans="1:8" s="27" customFormat="1" ht="12.75" hidden="1">
      <c r="A38" s="87" t="s">
        <v>42</v>
      </c>
      <c r="B38" s="15">
        <v>1706.242595981</v>
      </c>
      <c r="C38" s="15">
        <v>572.659228884</v>
      </c>
      <c r="D38" s="50">
        <f t="shared" si="3"/>
        <v>33.562591288769866</v>
      </c>
      <c r="E38" s="15">
        <v>1784.278487143</v>
      </c>
      <c r="F38" s="15">
        <v>681.977317762</v>
      </c>
      <c r="G38" s="25">
        <f t="shared" si="4"/>
        <v>38.221461653891666</v>
      </c>
      <c r="H38" s="39">
        <f t="shared" si="5"/>
        <v>19.089553326686</v>
      </c>
    </row>
    <row r="39" spans="1:8" s="27" customFormat="1" ht="12.75" hidden="1">
      <c r="A39" s="87" t="s">
        <v>43</v>
      </c>
      <c r="B39" s="15">
        <v>1391.1760854269999</v>
      </c>
      <c r="C39" s="15">
        <v>513.118537221</v>
      </c>
      <c r="D39" s="50">
        <f t="shared" si="3"/>
        <v>36.883795128170725</v>
      </c>
      <c r="E39" s="15">
        <v>1518.9778271270002</v>
      </c>
      <c r="F39" s="15">
        <v>629.3024012600001</v>
      </c>
      <c r="G39" s="25">
        <f t="shared" si="4"/>
        <v>41.429334255014425</v>
      </c>
      <c r="H39" s="39">
        <f t="shared" si="5"/>
        <v>22.642694740330498</v>
      </c>
    </row>
    <row r="40" spans="1:8" s="27" customFormat="1" ht="12.75" hidden="1">
      <c r="A40" s="87" t="s">
        <v>44</v>
      </c>
      <c r="B40" s="15">
        <v>43.9174529</v>
      </c>
      <c r="C40" s="15">
        <v>14.375772099999999</v>
      </c>
      <c r="D40" s="50">
        <f t="shared" si="3"/>
        <v>32.73361989533778</v>
      </c>
      <c r="E40" s="15">
        <v>43.036</v>
      </c>
      <c r="F40" s="15">
        <v>14.819044112</v>
      </c>
      <c r="G40" s="25">
        <f t="shared" si="4"/>
        <v>34.4340647643833</v>
      </c>
      <c r="H40" s="39">
        <f t="shared" si="5"/>
        <v>3.0834657708576287</v>
      </c>
    </row>
    <row r="41" spans="1:8" s="27" customFormat="1" ht="12.75" hidden="1">
      <c r="A41" s="87" t="s">
        <v>45</v>
      </c>
      <c r="B41" s="15">
        <v>77.46820396499987</v>
      </c>
      <c r="C41" s="15">
        <v>71.36859164199998</v>
      </c>
      <c r="D41" s="50">
        <f t="shared" si="3"/>
        <v>92.12630213325238</v>
      </c>
      <c r="E41" s="15">
        <v>82.41787545800022</v>
      </c>
      <c r="F41" s="15">
        <v>77.77585566899995</v>
      </c>
      <c r="G41" s="25">
        <f t="shared" si="4"/>
        <v>94.36770268196754</v>
      </c>
      <c r="H41" s="39">
        <f t="shared" si="5"/>
        <v>8.977708372248912</v>
      </c>
    </row>
    <row r="42" spans="1:8" s="27" customFormat="1" ht="12.75">
      <c r="A42" s="17" t="s">
        <v>17</v>
      </c>
      <c r="B42" s="15">
        <v>1358.9158410710002</v>
      </c>
      <c r="C42" s="15">
        <v>585.9775053089999</v>
      </c>
      <c r="D42" s="50">
        <f t="shared" si="3"/>
        <v>43.12095625047496</v>
      </c>
      <c r="E42" s="15">
        <v>1672.640596921</v>
      </c>
      <c r="F42" s="15">
        <v>684.764000463</v>
      </c>
      <c r="G42" s="25">
        <f>_xlfn.IFERROR((F42/E42*100),0)</f>
        <v>40.939099632253026</v>
      </c>
      <c r="H42" s="39">
        <f t="shared" si="5"/>
        <v>16.8584108193552</v>
      </c>
    </row>
    <row r="43" spans="1:8" s="27" customFormat="1" ht="12.75" hidden="1">
      <c r="A43" s="87" t="s">
        <v>46</v>
      </c>
      <c r="B43" s="15">
        <v>1158.69</v>
      </c>
      <c r="C43" s="15">
        <v>493.01971600900004</v>
      </c>
      <c r="D43" s="50">
        <f t="shared" si="3"/>
        <v>42.54975153052154</v>
      </c>
      <c r="E43" s="15">
        <v>1218.27</v>
      </c>
      <c r="F43" s="15">
        <v>581.0171157</v>
      </c>
      <c r="G43" s="25">
        <f t="shared" si="4"/>
        <v>47.69198254081608</v>
      </c>
      <c r="H43" s="39">
        <f t="shared" si="5"/>
        <v>17.848657332274627</v>
      </c>
    </row>
    <row r="44" spans="1:8" s="27" customFormat="1" ht="12.75" hidden="1">
      <c r="A44" s="87" t="s">
        <v>47</v>
      </c>
      <c r="B44" s="15">
        <v>200.225841071</v>
      </c>
      <c r="C44" s="15">
        <v>92.95778929999999</v>
      </c>
      <c r="D44" s="50">
        <f t="shared" si="3"/>
        <v>46.426469631877936</v>
      </c>
      <c r="E44" s="15">
        <v>454.370596921</v>
      </c>
      <c r="F44" s="15">
        <v>103.746884763</v>
      </c>
      <c r="G44" s="25">
        <f t="shared" si="4"/>
        <v>22.833098238757323</v>
      </c>
      <c r="H44" s="39">
        <f t="shared" si="5"/>
        <v>11.60644583336709</v>
      </c>
    </row>
    <row r="45" spans="1:8" s="27" customFormat="1" ht="12.75" hidden="1">
      <c r="A45" s="17" t="s">
        <v>3</v>
      </c>
      <c r="B45" s="15">
        <v>0</v>
      </c>
      <c r="C45" s="15">
        <v>0</v>
      </c>
      <c r="D45" s="50">
        <f t="shared" si="3"/>
        <v>0</v>
      </c>
      <c r="E45" s="15">
        <v>0</v>
      </c>
      <c r="F45" s="15">
        <v>0</v>
      </c>
      <c r="G45" s="25">
        <f t="shared" si="4"/>
        <v>0</v>
      </c>
      <c r="H45" s="39" t="str">
        <f t="shared" si="5"/>
        <v> </v>
      </c>
    </row>
    <row r="46" spans="1:8" s="27" customFormat="1" ht="12.75">
      <c r="A46" s="17" t="s">
        <v>2</v>
      </c>
      <c r="B46" s="15">
        <v>5724.857189318001</v>
      </c>
      <c r="C46" s="15">
        <v>2398.0552309990003</v>
      </c>
      <c r="D46" s="50">
        <f t="shared" si="3"/>
        <v>41.8884725277257</v>
      </c>
      <c r="E46" s="15">
        <v>5263.656773097</v>
      </c>
      <c r="F46" s="15">
        <v>2288.899805688</v>
      </c>
      <c r="G46" s="25">
        <f t="shared" si="4"/>
        <v>43.484974502645436</v>
      </c>
      <c r="H46" s="39">
        <f t="shared" si="5"/>
        <v>-4.5518311630181785</v>
      </c>
    </row>
    <row r="47" spans="1:8" s="27" customFormat="1" ht="12.75" hidden="1">
      <c r="A47" s="17" t="s">
        <v>51</v>
      </c>
      <c r="B47" s="15">
        <v>0</v>
      </c>
      <c r="C47" s="15">
        <v>0</v>
      </c>
      <c r="D47" s="50">
        <f t="shared" si="3"/>
        <v>0</v>
      </c>
      <c r="E47" s="15">
        <v>0</v>
      </c>
      <c r="F47" s="15">
        <v>0</v>
      </c>
      <c r="G47" s="25">
        <f t="shared" si="4"/>
        <v>0</v>
      </c>
      <c r="H47" s="39" t="str">
        <f t="shared" si="5"/>
        <v> </v>
      </c>
    </row>
    <row r="48" spans="1:8" s="27" customFormat="1" ht="12.75" hidden="1">
      <c r="A48" s="17" t="s">
        <v>52</v>
      </c>
      <c r="B48" s="15">
        <v>0</v>
      </c>
      <c r="C48" s="15">
        <v>0</v>
      </c>
      <c r="D48" s="50">
        <f t="shared" si="3"/>
        <v>0</v>
      </c>
      <c r="E48" s="15">
        <v>0</v>
      </c>
      <c r="F48" s="15">
        <v>0</v>
      </c>
      <c r="G48" s="25">
        <f t="shared" si="4"/>
        <v>0</v>
      </c>
      <c r="H48" s="39" t="str">
        <f t="shared" si="5"/>
        <v> </v>
      </c>
    </row>
    <row r="49" spans="1:8" s="27" customFormat="1" ht="12.75" hidden="1">
      <c r="A49" s="17" t="s">
        <v>53</v>
      </c>
      <c r="B49" s="15">
        <v>0</v>
      </c>
      <c r="C49" s="15">
        <v>0</v>
      </c>
      <c r="D49" s="50">
        <f t="shared" si="3"/>
        <v>0</v>
      </c>
      <c r="E49" s="15">
        <v>0</v>
      </c>
      <c r="F49" s="15">
        <v>0</v>
      </c>
      <c r="G49" s="25">
        <f t="shared" si="4"/>
        <v>0</v>
      </c>
      <c r="H49" s="39" t="str">
        <f t="shared" si="5"/>
        <v> </v>
      </c>
    </row>
    <row r="50" spans="1:8" s="27" customFormat="1" ht="12.75" hidden="1">
      <c r="A50" s="17" t="s">
        <v>64</v>
      </c>
      <c r="B50" s="15">
        <v>86.417502371</v>
      </c>
      <c r="C50" s="15">
        <v>29.241068975000005</v>
      </c>
      <c r="D50" s="50">
        <f t="shared" si="3"/>
        <v>33.836975349582346</v>
      </c>
      <c r="E50" s="15">
        <v>72.23054007500001</v>
      </c>
      <c r="F50" s="15">
        <v>33.271700704</v>
      </c>
      <c r="G50" s="25">
        <f t="shared" si="4"/>
        <v>46.063203555521795</v>
      </c>
      <c r="H50" s="39">
        <f t="shared" si="5"/>
        <v>13.784146306162853</v>
      </c>
    </row>
    <row r="51" spans="1:8" s="27" customFormat="1" ht="12.75" hidden="1">
      <c r="A51" s="17" t="s">
        <v>52</v>
      </c>
      <c r="B51" s="15">
        <v>47.324759007</v>
      </c>
      <c r="C51" s="15">
        <v>20.023522815</v>
      </c>
      <c r="D51" s="50">
        <f t="shared" si="3"/>
        <v>42.31088173536867</v>
      </c>
      <c r="E51" s="15">
        <v>55.909795143000004</v>
      </c>
      <c r="F51" s="15">
        <v>20.323308965</v>
      </c>
      <c r="G51" s="25">
        <f t="shared" si="4"/>
        <v>36.35017605237015</v>
      </c>
      <c r="H51" s="39">
        <f t="shared" si="5"/>
        <v>1.4971698675091432</v>
      </c>
    </row>
    <row r="52" spans="1:8" s="27" customFormat="1" ht="12.75" hidden="1">
      <c r="A52" s="17" t="s">
        <v>53</v>
      </c>
      <c r="B52" s="15">
        <v>39.092743364</v>
      </c>
      <c r="C52" s="15">
        <v>9.217546160000003</v>
      </c>
      <c r="D52" s="50">
        <f t="shared" si="3"/>
        <v>23.578662858663233</v>
      </c>
      <c r="E52" s="15">
        <v>16.320744932</v>
      </c>
      <c r="F52" s="15">
        <v>12.948391738999998</v>
      </c>
      <c r="G52" s="25">
        <f t="shared" si="4"/>
        <v>79.33701429039647</v>
      </c>
      <c r="H52" s="39">
        <f t="shared" si="5"/>
        <v>40.475474863257915</v>
      </c>
    </row>
    <row r="53" spans="1:8" s="27" customFormat="1" ht="12.75" hidden="1">
      <c r="A53" s="17" t="s">
        <v>65</v>
      </c>
      <c r="B53" s="15">
        <v>5638.439686947</v>
      </c>
      <c r="C53" s="15">
        <v>2368.814162024</v>
      </c>
      <c r="D53" s="50">
        <f t="shared" si="3"/>
        <v>42.011873737122876</v>
      </c>
      <c r="E53" s="15">
        <v>5191.426233022</v>
      </c>
      <c r="F53" s="15">
        <v>2255.628104984</v>
      </c>
      <c r="G53" s="25">
        <f t="shared" si="4"/>
        <v>43.449102495885185</v>
      </c>
      <c r="H53" s="39">
        <f t="shared" si="5"/>
        <v>-4.778173773804596</v>
      </c>
    </row>
    <row r="54" spans="1:8" s="27" customFormat="1" ht="12.75" hidden="1">
      <c r="A54" s="17" t="s">
        <v>52</v>
      </c>
      <c r="B54" s="15">
        <v>2939.126842351</v>
      </c>
      <c r="C54" s="15">
        <v>1469.655789857</v>
      </c>
      <c r="D54" s="50">
        <f t="shared" si="3"/>
        <v>50.003142725253255</v>
      </c>
      <c r="E54" s="15">
        <v>3033.3150814250002</v>
      </c>
      <c r="F54" s="15">
        <v>1383.2491804019999</v>
      </c>
      <c r="G54" s="25">
        <f t="shared" si="4"/>
        <v>45.6018957236771</v>
      </c>
      <c r="H54" s="39">
        <f t="shared" si="5"/>
        <v>-5.87937733796889</v>
      </c>
    </row>
    <row r="55" spans="1:8" s="27" customFormat="1" ht="12.75" hidden="1">
      <c r="A55" s="17" t="s">
        <v>53</v>
      </c>
      <c r="B55" s="15">
        <v>2699.3128445960006</v>
      </c>
      <c r="C55" s="15">
        <v>899.1583721670002</v>
      </c>
      <c r="D55" s="50">
        <f t="shared" si="3"/>
        <v>33.310639556548885</v>
      </c>
      <c r="E55" s="15">
        <v>2158.1111515969997</v>
      </c>
      <c r="F55" s="15">
        <v>872.378924582</v>
      </c>
      <c r="G55" s="25">
        <f t="shared" si="4"/>
        <v>40.42326197779204</v>
      </c>
      <c r="H55" s="39">
        <f t="shared" si="5"/>
        <v>-2.978279290272397</v>
      </c>
    </row>
    <row r="56" spans="1:8" s="27" customFormat="1" ht="12.75">
      <c r="A56" s="17" t="s">
        <v>18</v>
      </c>
      <c r="B56" s="15">
        <v>5044.821936202</v>
      </c>
      <c r="C56" s="15">
        <v>2058.466411532</v>
      </c>
      <c r="D56" s="50">
        <f t="shared" si="3"/>
        <v>40.80354941291979</v>
      </c>
      <c r="E56" s="15">
        <v>5662.832119347</v>
      </c>
      <c r="F56" s="15">
        <v>2438.207068097</v>
      </c>
      <c r="G56" s="25">
        <f t="shared" si="4"/>
        <v>43.0563191122494</v>
      </c>
      <c r="H56" s="39">
        <f t="shared" si="5"/>
        <v>18.4477460714251</v>
      </c>
    </row>
    <row r="57" spans="1:8" s="27" customFormat="1" ht="12.75">
      <c r="A57" s="17" t="s">
        <v>19</v>
      </c>
      <c r="B57" s="15">
        <v>1408.996421293</v>
      </c>
      <c r="C57" s="15">
        <v>397.058315184</v>
      </c>
      <c r="D57" s="50">
        <f t="shared" si="3"/>
        <v>28.18022169422047</v>
      </c>
      <c r="E57" s="15">
        <v>1837.8939503400002</v>
      </c>
      <c r="F57" s="15">
        <v>656.421029806</v>
      </c>
      <c r="G57" s="25">
        <f t="shared" si="4"/>
        <v>35.71593614988317</v>
      </c>
      <c r="H57" s="39">
        <f t="shared" si="5"/>
        <v>65.3210636079512</v>
      </c>
    </row>
    <row r="58" spans="1:8" s="27" customFormat="1" ht="12.75" hidden="1">
      <c r="A58" s="17" t="s">
        <v>54</v>
      </c>
      <c r="B58" s="15">
        <v>518.600269203</v>
      </c>
      <c r="C58" s="15">
        <v>169.74962608099997</v>
      </c>
      <c r="D58" s="50">
        <f t="shared" si="3"/>
        <v>32.732267251206046</v>
      </c>
      <c r="E58" s="15">
        <v>525.7922250859999</v>
      </c>
      <c r="F58" s="15">
        <v>180.899385989</v>
      </c>
      <c r="G58" s="25">
        <f t="shared" si="4"/>
        <v>34.40510858817124</v>
      </c>
      <c r="H58" s="39">
        <f t="shared" si="5"/>
        <v>6.568356093273309</v>
      </c>
    </row>
    <row r="59" spans="1:8" s="27" customFormat="1" ht="25.5" hidden="1">
      <c r="A59" s="88" t="s">
        <v>55</v>
      </c>
      <c r="B59" s="15">
        <v>102.408428</v>
      </c>
      <c r="C59" s="15">
        <v>18.166844484000002</v>
      </c>
      <c r="D59" s="50">
        <f t="shared" si="3"/>
        <v>17.739599014253006</v>
      </c>
      <c r="E59" s="15">
        <v>62.191758650000004</v>
      </c>
      <c r="F59" s="15">
        <v>31.5</v>
      </c>
      <c r="G59" s="25">
        <f t="shared" si="4"/>
        <v>50.64979779278198</v>
      </c>
      <c r="H59" s="39">
        <f t="shared" si="5"/>
        <v>73.39279822504588</v>
      </c>
    </row>
    <row r="60" spans="1:8" s="27" customFormat="1" ht="12.75" hidden="1">
      <c r="A60" s="88" t="s">
        <v>56</v>
      </c>
      <c r="B60" s="15">
        <v>253.295385679</v>
      </c>
      <c r="C60" s="15">
        <v>97.69606683800001</v>
      </c>
      <c r="D60" s="50">
        <f t="shared" si="3"/>
        <v>38.57001444227245</v>
      </c>
      <c r="E60" s="15">
        <v>266.1800843230001</v>
      </c>
      <c r="F60" s="15">
        <v>97.559921244</v>
      </c>
      <c r="G60" s="25">
        <f t="shared" si="4"/>
        <v>36.651848500286185</v>
      </c>
      <c r="H60" s="39">
        <f t="shared" si="5"/>
        <v>-0.13935626930178557</v>
      </c>
    </row>
    <row r="61" spans="1:8" s="27" customFormat="1" ht="25.5" hidden="1">
      <c r="A61" s="88" t="s">
        <v>57</v>
      </c>
      <c r="B61" s="15">
        <v>85.736968991</v>
      </c>
      <c r="C61" s="15">
        <v>30.587945688</v>
      </c>
      <c r="D61" s="50">
        <f t="shared" si="3"/>
        <v>35.67649527149821</v>
      </c>
      <c r="E61" s="15">
        <v>103.495727644</v>
      </c>
      <c r="F61" s="15">
        <v>23.003238348</v>
      </c>
      <c r="G61" s="25">
        <f t="shared" si="4"/>
        <v>22.2262685346061</v>
      </c>
      <c r="H61" s="39">
        <f t="shared" si="5"/>
        <v>-24.796393381120623</v>
      </c>
    </row>
    <row r="62" spans="1:8" s="27" customFormat="1" ht="12.75" hidden="1">
      <c r="A62" s="17" t="s">
        <v>58</v>
      </c>
      <c r="B62" s="15">
        <v>57.210208451999996</v>
      </c>
      <c r="C62" s="15">
        <v>13.155475743</v>
      </c>
      <c r="D62" s="50">
        <f t="shared" si="3"/>
        <v>22.994979565644464</v>
      </c>
      <c r="E62" s="15">
        <v>65.184528388</v>
      </c>
      <c r="F62" s="15">
        <v>14.914616403</v>
      </c>
      <c r="G62" s="25">
        <f t="shared" si="4"/>
        <v>22.880607978358363</v>
      </c>
      <c r="H62" s="39">
        <f t="shared" si="5"/>
        <v>13.371927358355194</v>
      </c>
    </row>
    <row r="63" spans="1:8" s="27" customFormat="1" ht="12.75" hidden="1">
      <c r="A63" s="17" t="s">
        <v>59</v>
      </c>
      <c r="B63" s="15">
        <v>19.949278081</v>
      </c>
      <c r="C63" s="15">
        <v>10.143293327999999</v>
      </c>
      <c r="D63" s="50">
        <f t="shared" si="3"/>
        <v>50.8454154923061</v>
      </c>
      <c r="E63" s="15">
        <v>28.740126081</v>
      </c>
      <c r="F63" s="15">
        <v>13.921609993999999</v>
      </c>
      <c r="G63" s="25">
        <f t="shared" si="4"/>
        <v>48.439627421132045</v>
      </c>
      <c r="H63" s="39">
        <f t="shared" si="5"/>
        <v>37.24940750328264</v>
      </c>
    </row>
    <row r="64" spans="1:8" s="27" customFormat="1" ht="12.75" hidden="1">
      <c r="A64" s="17" t="s">
        <v>60</v>
      </c>
      <c r="B64" s="15">
        <v>890.39615209</v>
      </c>
      <c r="C64" s="15">
        <v>227.30868910299998</v>
      </c>
      <c r="D64" s="50">
        <f t="shared" si="3"/>
        <v>25.528938840250508</v>
      </c>
      <c r="E64" s="15">
        <v>1312.1017252540003</v>
      </c>
      <c r="F64" s="15">
        <v>475.521643817</v>
      </c>
      <c r="G64" s="25">
        <f t="shared" si="4"/>
        <v>36.2412177855301</v>
      </c>
      <c r="H64" s="39">
        <f t="shared" si="5"/>
        <v>109.19642170015229</v>
      </c>
    </row>
    <row r="65" spans="1:8" s="27" customFormat="1" ht="12.75" hidden="1">
      <c r="A65" s="17" t="s">
        <v>61</v>
      </c>
      <c r="B65" s="15">
        <v>38.646361585</v>
      </c>
      <c r="C65" s="15">
        <v>15.576366984000007</v>
      </c>
      <c r="D65" s="50">
        <f t="shared" si="3"/>
        <v>40.304873072568206</v>
      </c>
      <c r="E65" s="15">
        <v>25.912534256</v>
      </c>
      <c r="F65" s="15">
        <v>9.6920912</v>
      </c>
      <c r="G65" s="25">
        <f t="shared" si="4"/>
        <v>37.40310038473297</v>
      </c>
      <c r="H65" s="39">
        <f t="shared" si="5"/>
        <v>-37.77694625482512</v>
      </c>
    </row>
    <row r="66" spans="1:8" s="27" customFormat="1" ht="12.75" hidden="1">
      <c r="A66" s="17" t="s">
        <v>62</v>
      </c>
      <c r="B66" s="15">
        <v>0</v>
      </c>
      <c r="C66" s="15">
        <v>0</v>
      </c>
      <c r="D66" s="50">
        <f t="shared" si="3"/>
        <v>0</v>
      </c>
      <c r="E66" s="15">
        <v>0</v>
      </c>
      <c r="F66" s="15">
        <v>0</v>
      </c>
      <c r="G66" s="25">
        <f t="shared" si="4"/>
        <v>0</v>
      </c>
      <c r="H66" s="39" t="str">
        <f t="shared" si="5"/>
        <v> </v>
      </c>
    </row>
    <row r="67" spans="1:8" s="27" customFormat="1" ht="12.75" hidden="1">
      <c r="A67" s="17" t="s">
        <v>63</v>
      </c>
      <c r="B67" s="15">
        <v>851.7497905050001</v>
      </c>
      <c r="C67" s="15">
        <v>211.732322119</v>
      </c>
      <c r="D67" s="50">
        <f t="shared" si="3"/>
        <v>24.858511792936806</v>
      </c>
      <c r="E67" s="15">
        <v>1286.1891909980002</v>
      </c>
      <c r="F67" s="15">
        <v>465.82955261699993</v>
      </c>
      <c r="G67" s="25">
        <f t="shared" si="4"/>
        <v>36.217809625312285</v>
      </c>
      <c r="H67" s="39">
        <f t="shared" si="5"/>
        <v>120.00871097762277</v>
      </c>
    </row>
    <row r="68" spans="1:8" s="27" customFormat="1" ht="12.75">
      <c r="A68" s="17"/>
      <c r="B68" s="15"/>
      <c r="C68" s="15"/>
      <c r="D68" s="50"/>
      <c r="E68" s="15"/>
      <c r="F68" s="15"/>
      <c r="G68" s="25"/>
      <c r="H68" s="39"/>
    </row>
    <row r="69" spans="1:8" s="27" customFormat="1" ht="13.5">
      <c r="A69" s="31" t="s">
        <v>20</v>
      </c>
      <c r="B69" s="19">
        <v>2772.9722617320076</v>
      </c>
      <c r="C69" s="19">
        <v>1304.5217404609991</v>
      </c>
      <c r="D69" s="53">
        <f>_xlfn.IFERROR((C69/B69*100),0)</f>
        <v>47.04416839879208</v>
      </c>
      <c r="E69" s="19">
        <v>3239.4868098440056</v>
      </c>
      <c r="F69" s="19">
        <v>1094.6153911710026</v>
      </c>
      <c r="G69" s="32">
        <f>_xlfn.IFERROR((F69/E69*100),0)</f>
        <v>33.78977768468558</v>
      </c>
      <c r="H69" s="42">
        <f>IF(C69&lt;&gt;0,F69/C69*100-100," ")</f>
        <v>-16.090674672529317</v>
      </c>
    </row>
    <row r="70" spans="1:8" s="27" customFormat="1" ht="7.5" customHeight="1">
      <c r="A70" s="28"/>
      <c r="B70" s="20"/>
      <c r="C70" s="20"/>
      <c r="D70" s="51"/>
      <c r="E70" s="20"/>
      <c r="F70" s="20"/>
      <c r="G70" s="30"/>
      <c r="H70" s="40"/>
    </row>
    <row r="71" spans="1:8" s="12" customFormat="1" ht="6.75" customHeight="1">
      <c r="A71" s="28"/>
      <c r="B71" s="29"/>
      <c r="C71" s="29"/>
      <c r="D71" s="51"/>
      <c r="E71" s="29"/>
      <c r="F71" s="29"/>
      <c r="G71" s="30"/>
      <c r="H71" s="40"/>
    </row>
    <row r="72" spans="1:8" s="16" customFormat="1" ht="12.75" outlineLevel="2">
      <c r="A72" s="85" t="s">
        <v>21</v>
      </c>
      <c r="B72" s="13">
        <v>7818.324822708</v>
      </c>
      <c r="C72" s="13">
        <v>2269.930005453</v>
      </c>
      <c r="D72" s="49">
        <f>_xlfn.IFERROR((C72/B72*100),0)</f>
        <v>29.033457382840915</v>
      </c>
      <c r="E72" s="13">
        <v>6590.2644976</v>
      </c>
      <c r="F72" s="13">
        <v>2043.4335861710001</v>
      </c>
      <c r="G72" s="24">
        <f>_xlfn.IFERROR((F72/E72*100),0)</f>
        <v>31.006852409568154</v>
      </c>
      <c r="H72" s="38">
        <f>IF(C72&lt;&gt;0,F72/C72*100-100," ")</f>
        <v>-9.978123498869678</v>
      </c>
    </row>
    <row r="73" spans="1:8" s="27" customFormat="1" ht="12.75">
      <c r="A73" s="17" t="s">
        <v>22</v>
      </c>
      <c r="B73" s="15">
        <v>7765.276637214</v>
      </c>
      <c r="C73" s="15">
        <v>2251.2252021150002</v>
      </c>
      <c r="D73" s="50">
        <f>_xlfn.IFERROR((C73/B73*100),0)</f>
        <v>28.99092082986868</v>
      </c>
      <c r="E73" s="15">
        <v>6513.304362045</v>
      </c>
      <c r="F73" s="15">
        <v>2017.519695422</v>
      </c>
      <c r="G73" s="25">
        <f>_xlfn.IFERROR((F73/E73*100),0)</f>
        <v>30.975363398933105</v>
      </c>
      <c r="H73" s="39">
        <f>IF(C73&lt;&gt;0,F73/C73*100-100," ")</f>
        <v>-10.381258457547318</v>
      </c>
    </row>
    <row r="74" spans="1:8" s="27" customFormat="1" ht="12.75">
      <c r="A74" s="17" t="s">
        <v>23</v>
      </c>
      <c r="B74" s="15">
        <v>53.04818549400001</v>
      </c>
      <c r="C74" s="15">
        <v>18.704803338</v>
      </c>
      <c r="D74" s="50">
        <f>_xlfn.IFERROR((C74/B74*100),0)</f>
        <v>35.26002475638983</v>
      </c>
      <c r="E74" s="15">
        <v>76.96013555500001</v>
      </c>
      <c r="F74" s="15">
        <v>25.913890749000004</v>
      </c>
      <c r="G74" s="25">
        <f>_xlfn.IFERROR((F74/E74*100),0)</f>
        <v>33.671836155330695</v>
      </c>
      <c r="H74" s="39">
        <f>IF(C74&lt;&gt;0,F74/C74*100-100," ")</f>
        <v>38.54136972589433</v>
      </c>
    </row>
    <row r="75" spans="1:8" s="27" customFormat="1" ht="9" customHeight="1">
      <c r="A75" s="17"/>
      <c r="B75" s="15"/>
      <c r="C75" s="15"/>
      <c r="D75" s="50"/>
      <c r="E75" s="15"/>
      <c r="F75" s="15"/>
      <c r="G75" s="25"/>
      <c r="H75" s="39" t="str">
        <f>IF(C75&lt;&gt;0,F75/C75*100-100," ")</f>
        <v> </v>
      </c>
    </row>
    <row r="76" spans="1:8" s="27" customFormat="1" ht="13.5">
      <c r="A76" s="31" t="s">
        <v>24</v>
      </c>
      <c r="B76" s="22">
        <v>-5045.352560975993</v>
      </c>
      <c r="C76" s="22">
        <v>-965.4082649920007</v>
      </c>
      <c r="D76" s="54">
        <f>_xlfn.IFERROR((C76/B76*100),0)</f>
        <v>19.134604635146612</v>
      </c>
      <c r="E76" s="22">
        <v>-3350.7776877559945</v>
      </c>
      <c r="F76" s="22">
        <v>-948.8181949999976</v>
      </c>
      <c r="G76" s="54">
        <f>_xlfn.IFERROR((F76/E76*100),0)</f>
        <v>28.31635767622107</v>
      </c>
      <c r="H76" s="90">
        <f>IF(C76&lt;&gt;0,F76/C76*100-100," ")</f>
        <v>-1.7184512080120413</v>
      </c>
    </row>
    <row r="77" spans="1:8" s="27" customFormat="1" ht="5.25" customHeight="1">
      <c r="A77" s="17"/>
      <c r="B77" s="15"/>
      <c r="C77" s="15"/>
      <c r="D77" s="50"/>
      <c r="E77" s="15"/>
      <c r="F77" s="15"/>
      <c r="G77" s="25"/>
      <c r="H77" s="39"/>
    </row>
    <row r="78" spans="1:8" s="27" customFormat="1" ht="25.5">
      <c r="A78" s="34" t="s">
        <v>25</v>
      </c>
      <c r="B78" s="15"/>
      <c r="C78" s="15"/>
      <c r="D78" s="55"/>
      <c r="E78" s="15"/>
      <c r="F78" s="15"/>
      <c r="G78" s="35"/>
      <c r="H78" s="43"/>
    </row>
    <row r="79" spans="1:8" s="27" customFormat="1" ht="7.5" customHeight="1">
      <c r="A79" s="85"/>
      <c r="B79" s="15"/>
      <c r="C79" s="15"/>
      <c r="D79" s="49"/>
      <c r="E79" s="15"/>
      <c r="F79" s="15"/>
      <c r="G79" s="24"/>
      <c r="H79" s="38"/>
    </row>
    <row r="80" spans="1:8" s="16" customFormat="1" ht="12.75" outlineLevel="2">
      <c r="A80" s="85" t="s">
        <v>26</v>
      </c>
      <c r="B80" s="13">
        <v>-973.0624957990002</v>
      </c>
      <c r="C80" s="13">
        <v>1830.1264173951636</v>
      </c>
      <c r="D80" s="49">
        <f aca="true" t="shared" si="6" ref="D80:D85">_xlfn.IFERROR((C80/B80*100),0)</f>
        <v>-188.07902116219287</v>
      </c>
      <c r="E80" s="13">
        <v>634.605301066</v>
      </c>
      <c r="F80" s="13">
        <v>-59.82717849605272</v>
      </c>
      <c r="G80" s="24">
        <f aca="true" t="shared" si="7" ref="G80:G92">_xlfn.IFERROR((F80/E80*100),0)</f>
        <v>-9.427462770253566</v>
      </c>
      <c r="H80" s="38">
        <f aca="true" t="shared" si="8" ref="H80:H85">IF(C80&lt;&gt;0,F80/C80*100-100," ")</f>
        <v>-103.26901890095687</v>
      </c>
    </row>
    <row r="81" spans="1:8" s="27" customFormat="1" ht="12.75" hidden="1">
      <c r="A81" s="17" t="s">
        <v>27</v>
      </c>
      <c r="B81" s="15">
        <v>-973.0624957990002</v>
      </c>
      <c r="C81" s="15">
        <v>1830.1264173951636</v>
      </c>
      <c r="D81" s="50">
        <f t="shared" si="6"/>
        <v>-188.07902116219287</v>
      </c>
      <c r="E81" s="15">
        <v>634.605301066</v>
      </c>
      <c r="F81" s="15">
        <v>-59.82717849605272</v>
      </c>
      <c r="G81" s="25">
        <f t="shared" si="7"/>
        <v>-9.427462770253566</v>
      </c>
      <c r="H81" s="39">
        <f t="shared" si="8"/>
        <v>-103.26901890095687</v>
      </c>
    </row>
    <row r="82" spans="1:8" s="27" customFormat="1" ht="12.75" hidden="1">
      <c r="A82" s="17" t="s">
        <v>28</v>
      </c>
      <c r="B82" s="15">
        <v>0</v>
      </c>
      <c r="C82" s="15">
        <v>0</v>
      </c>
      <c r="D82" s="50">
        <f t="shared" si="6"/>
        <v>0</v>
      </c>
      <c r="E82" s="15">
        <v>0</v>
      </c>
      <c r="F82" s="15">
        <v>0</v>
      </c>
      <c r="G82" s="25">
        <f t="shared" si="7"/>
        <v>0</v>
      </c>
      <c r="H82" s="39" t="str">
        <f t="shared" si="8"/>
        <v> </v>
      </c>
    </row>
    <row r="83" spans="1:8" s="16" customFormat="1" ht="12.75" outlineLevel="2">
      <c r="A83" s="85" t="s">
        <v>29</v>
      </c>
      <c r="B83" s="13">
        <v>4072.290065177</v>
      </c>
      <c r="C83" s="13">
        <v>3103.6682755729994</v>
      </c>
      <c r="D83" s="49">
        <f t="shared" si="6"/>
        <v>76.21432230756628</v>
      </c>
      <c r="E83" s="13">
        <v>3985.3829888220002</v>
      </c>
      <c r="F83" s="13">
        <v>3148.4111534229996</v>
      </c>
      <c r="G83" s="24">
        <f t="shared" si="7"/>
        <v>78.99896100960694</v>
      </c>
      <c r="H83" s="38">
        <f t="shared" si="8"/>
        <v>1.4416127587520577</v>
      </c>
    </row>
    <row r="84" spans="1:8" s="27" customFormat="1" ht="15" customHeight="1" hidden="1">
      <c r="A84" s="17" t="s">
        <v>27</v>
      </c>
      <c r="B84" s="15">
        <v>-213.391489051</v>
      </c>
      <c r="C84" s="15">
        <v>-703.7902371580002</v>
      </c>
      <c r="D84" s="56">
        <f t="shared" si="6"/>
        <v>329.8117653557383</v>
      </c>
      <c r="E84" s="15">
        <v>19.954659512000035</v>
      </c>
      <c r="F84" s="15">
        <v>-13.614010528999984</v>
      </c>
      <c r="G84" s="25">
        <f t="shared" si="7"/>
        <v>-68.22471974935475</v>
      </c>
      <c r="H84" s="39">
        <f t="shared" si="8"/>
        <v>-98.06561531970446</v>
      </c>
    </row>
    <row r="85" spans="1:8" s="27" customFormat="1" ht="12.75" hidden="1">
      <c r="A85" s="17" t="s">
        <v>28</v>
      </c>
      <c r="B85" s="15">
        <v>4285.681554228</v>
      </c>
      <c r="C85" s="15">
        <v>3807.458512731</v>
      </c>
      <c r="D85" s="56">
        <f t="shared" si="6"/>
        <v>88.84137714279743</v>
      </c>
      <c r="E85" s="15">
        <v>3965.42832931</v>
      </c>
      <c r="F85" s="15">
        <v>3162.0251639519997</v>
      </c>
      <c r="G85" s="25">
        <f t="shared" si="7"/>
        <v>79.7398137442117</v>
      </c>
      <c r="H85" s="39">
        <f t="shared" si="8"/>
        <v>-16.951815669714193</v>
      </c>
    </row>
    <row r="86" spans="1:8" s="27" customFormat="1" ht="6" customHeight="1">
      <c r="A86" s="17"/>
      <c r="B86" s="15"/>
      <c r="C86" s="15"/>
      <c r="D86" s="56"/>
      <c r="E86" s="15"/>
      <c r="F86" s="15"/>
      <c r="G86" s="25"/>
      <c r="H86" s="39"/>
    </row>
    <row r="87" spans="1:8" s="12" customFormat="1" ht="12.75">
      <c r="A87" s="85" t="s">
        <v>30</v>
      </c>
      <c r="B87" s="13">
        <v>-125.245636978</v>
      </c>
      <c r="C87" s="13">
        <v>-299.1799906020002</v>
      </c>
      <c r="D87" s="57">
        <f>_xlfn.IFERROR((C87/B87*100),0)</f>
        <v>238.87458103993885</v>
      </c>
      <c r="E87" s="13">
        <v>0</v>
      </c>
      <c r="F87" s="13">
        <v>0</v>
      </c>
      <c r="G87" s="57">
        <f t="shared" si="7"/>
        <v>0</v>
      </c>
      <c r="H87" s="76">
        <f aca="true" t="shared" si="9" ref="H87:H93">IF(C87&lt;&gt;0,F87/C87*100-100," ")</f>
        <v>-100</v>
      </c>
    </row>
    <row r="88" spans="1:8" s="36" customFormat="1" ht="12.75" hidden="1">
      <c r="A88" s="17" t="s">
        <v>31</v>
      </c>
      <c r="B88" s="79">
        <v>0</v>
      </c>
      <c r="C88" s="79">
        <v>1774.1210434369996</v>
      </c>
      <c r="D88" s="80">
        <f>_xlfn.IFERROR((C88/B88*100),0)</f>
        <v>0</v>
      </c>
      <c r="E88" s="79">
        <v>0</v>
      </c>
      <c r="F88" s="79">
        <v>0</v>
      </c>
      <c r="G88" s="58">
        <f t="shared" si="7"/>
        <v>0</v>
      </c>
      <c r="H88" s="77">
        <f t="shared" si="9"/>
        <v>-100</v>
      </c>
    </row>
    <row r="89" spans="1:8" s="36" customFormat="1" ht="12.75" hidden="1">
      <c r="A89" s="17" t="s">
        <v>32</v>
      </c>
      <c r="B89" s="79">
        <v>125.245636978</v>
      </c>
      <c r="C89" s="79">
        <v>2073.3010340389997</v>
      </c>
      <c r="D89" s="80">
        <f>_xlfn.IFERROR((C89/B89*100),0)</f>
        <v>1655.3878315163863</v>
      </c>
      <c r="E89" s="79">
        <v>0</v>
      </c>
      <c r="F89" s="79">
        <v>0</v>
      </c>
      <c r="G89" s="58">
        <f t="shared" si="7"/>
        <v>0</v>
      </c>
      <c r="H89" s="77">
        <f t="shared" si="9"/>
        <v>-100</v>
      </c>
    </row>
    <row r="90" spans="1:8" s="36" customFormat="1" ht="6.75" customHeight="1">
      <c r="A90" s="89"/>
      <c r="B90" s="79"/>
      <c r="C90" s="79"/>
      <c r="D90" s="80"/>
      <c r="E90" s="79"/>
      <c r="F90" s="79"/>
      <c r="G90" s="58"/>
      <c r="H90" s="77" t="str">
        <f t="shared" si="9"/>
        <v> </v>
      </c>
    </row>
    <row r="91" spans="1:8" s="36" customFormat="1" ht="12.75">
      <c r="A91" s="85" t="s">
        <v>33</v>
      </c>
      <c r="B91" s="81">
        <v>3220.574777986</v>
      </c>
      <c r="C91" s="81">
        <v>1816.122936541163</v>
      </c>
      <c r="D91" s="82">
        <f>_xlfn.IFERROR((C91/B91*100),0)</f>
        <v>56.39126745185787</v>
      </c>
      <c r="E91" s="81">
        <v>3220.574777986</v>
      </c>
      <c r="F91" s="81">
        <v>-288.9225630920527</v>
      </c>
      <c r="G91" s="59">
        <f t="shared" si="7"/>
        <v>-8.971149034233314</v>
      </c>
      <c r="H91" s="78">
        <f t="shared" si="9"/>
        <v>-115.90875580495177</v>
      </c>
    </row>
    <row r="92" spans="1:8" s="36" customFormat="1" ht="12.75">
      <c r="A92" s="14" t="s">
        <v>67</v>
      </c>
      <c r="B92" s="79">
        <v>3220.574777986</v>
      </c>
      <c r="C92" s="79">
        <v>1816.122936541163</v>
      </c>
      <c r="D92" s="80">
        <f>_xlfn.IFERROR((C92/B92*100),0)</f>
        <v>56.39126745185787</v>
      </c>
      <c r="E92" s="79">
        <v>3220.574777986</v>
      </c>
      <c r="F92" s="79">
        <v>-288.9225630920527</v>
      </c>
      <c r="G92" s="58">
        <f t="shared" si="7"/>
        <v>-8.971149034233314</v>
      </c>
      <c r="H92" s="77">
        <f t="shared" si="9"/>
        <v>-115.90875580495177</v>
      </c>
    </row>
    <row r="93" spans="2:8" s="36" customFormat="1" ht="7.5" customHeight="1">
      <c r="B93" s="79"/>
      <c r="C93" s="79"/>
      <c r="D93" s="80"/>
      <c r="E93" s="79"/>
      <c r="F93" s="79"/>
      <c r="G93" s="58"/>
      <c r="H93" s="77" t="str">
        <f t="shared" si="9"/>
        <v> </v>
      </c>
    </row>
    <row r="94" spans="1:8" s="36" customFormat="1" ht="12.75" hidden="1">
      <c r="A94" s="12" t="s">
        <v>34</v>
      </c>
      <c r="B94" s="81">
        <v>7.73070496506989E-12</v>
      </c>
      <c r="C94" s="81">
        <v>308.1335931858359</v>
      </c>
      <c r="D94" s="82"/>
      <c r="E94" s="81">
        <v>5.9117155615240335E-12</v>
      </c>
      <c r="F94" s="81">
        <v>2259.4201369190514</v>
      </c>
      <c r="G94" s="58"/>
      <c r="H94" s="78"/>
    </row>
    <row r="95" spans="2:6" ht="14.25">
      <c r="B95" s="83"/>
      <c r="C95" s="83"/>
      <c r="D95" s="83"/>
      <c r="E95" s="83"/>
      <c r="F95" s="79"/>
    </row>
    <row r="96" spans="1:6" ht="15">
      <c r="A96" s="4" t="s">
        <v>91</v>
      </c>
      <c r="B96" s="83"/>
      <c r="C96" s="83"/>
      <c r="D96" s="83"/>
      <c r="E96" s="83"/>
      <c r="F96" s="79"/>
    </row>
    <row r="97" spans="1:6" ht="14.25">
      <c r="A97" s="47" t="s">
        <v>66</v>
      </c>
      <c r="B97" s="83"/>
      <c r="C97" s="83"/>
      <c r="D97" s="83"/>
      <c r="E97" s="83"/>
      <c r="F97" s="79"/>
    </row>
    <row r="98" spans="2:5" ht="14.25">
      <c r="B98" s="83"/>
      <c r="C98" s="83"/>
      <c r="D98" s="83"/>
      <c r="E98" s="83"/>
    </row>
    <row r="99" spans="2:5" ht="14.25">
      <c r="B99" s="83"/>
      <c r="C99" s="83"/>
      <c r="D99" s="83"/>
      <c r="E99" s="83"/>
    </row>
    <row r="100" spans="2:5" ht="14.25">
      <c r="B100" s="83"/>
      <c r="C100" s="83"/>
      <c r="D100" s="83"/>
      <c r="E100" s="83"/>
    </row>
    <row r="101" spans="2:5" ht="14.25">
      <c r="B101" s="83"/>
      <c r="C101" s="83"/>
      <c r="D101" s="83"/>
      <c r="E101" s="83"/>
    </row>
    <row r="102" spans="2:5" ht="14.25">
      <c r="B102" s="83"/>
      <c r="C102" s="83"/>
      <c r="D102" s="83"/>
      <c r="E102" s="83"/>
    </row>
    <row r="103" spans="2:5" ht="14.25">
      <c r="B103" s="83"/>
      <c r="C103" s="83"/>
      <c r="D103" s="83"/>
      <c r="E103" s="83"/>
    </row>
    <row r="104" spans="2:5" ht="14.25">
      <c r="B104" s="83"/>
      <c r="C104" s="83"/>
      <c r="D104" s="83"/>
      <c r="E104" s="83"/>
    </row>
    <row r="105" spans="2:5" ht="14.25">
      <c r="B105" s="83"/>
      <c r="C105" s="83"/>
      <c r="D105" s="83"/>
      <c r="E105" s="83"/>
    </row>
    <row r="106" spans="2:5" ht="14.25">
      <c r="B106" s="83"/>
      <c r="C106" s="83"/>
      <c r="D106" s="83"/>
      <c r="E106" s="83"/>
    </row>
    <row r="107" spans="2:5" ht="14.25">
      <c r="B107" s="83"/>
      <c r="C107" s="83"/>
      <c r="D107" s="83"/>
      <c r="E107" s="83"/>
    </row>
  </sheetData>
  <sheetProtection/>
  <mergeCells count="12">
    <mergeCell ref="A8:A9"/>
    <mergeCell ref="B8:B9"/>
    <mergeCell ref="C8:C9"/>
    <mergeCell ref="D8:D9"/>
    <mergeCell ref="A2:H2"/>
    <mergeCell ref="A5:H5"/>
    <mergeCell ref="A6:H6"/>
    <mergeCell ref="E8:E9"/>
    <mergeCell ref="F8:F9"/>
    <mergeCell ref="G8:G9"/>
    <mergeCell ref="H8:H9"/>
    <mergeCell ref="A3:H3"/>
  </mergeCells>
  <printOptions horizontalCentered="1"/>
  <pageMargins left="0.7086614173228347" right="0.7086614173228347" top="0.09" bottom="0.09" header="0.08" footer="0.13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"/>
  <sheetViews>
    <sheetView showGridLines="0" zoomScalePageLayoutView="0" workbookViewId="0" topLeftCell="A29">
      <selection activeCell="B13" sqref="B13"/>
    </sheetView>
  </sheetViews>
  <sheetFormatPr defaultColWidth="11.00390625" defaultRowHeight="14.25" outlineLevelRow="2"/>
  <cols>
    <col min="1" max="1" width="46.00390625" style="6" customWidth="1"/>
    <col min="2" max="4" width="6.875" style="6" bestFit="1" customWidth="1"/>
    <col min="5" max="5" width="6.875" style="6" customWidth="1"/>
    <col min="6" max="6" width="7.00390625" style="5" customWidth="1"/>
    <col min="7" max="7" width="7.25390625" style="6" customWidth="1"/>
    <col min="8" max="8" width="7.25390625" style="6" hidden="1" customWidth="1"/>
    <col min="9" max="10" width="6.25390625" style="6" hidden="1" customWidth="1"/>
    <col min="11" max="11" width="7.125" style="6" hidden="1" customWidth="1"/>
    <col min="12" max="12" width="6.25390625" style="6" hidden="1" customWidth="1"/>
    <col min="13" max="13" width="6.50390625" style="6" hidden="1" customWidth="1"/>
    <col min="14" max="14" width="10.125" style="6" customWidth="1"/>
    <col min="15" max="16384" width="11.00390625" style="6" customWidth="1"/>
  </cols>
  <sheetData>
    <row r="1" spans="1:14" ht="15.75">
      <c r="A1" s="1"/>
      <c r="B1" s="1"/>
      <c r="C1" s="2"/>
      <c r="D1" s="1"/>
      <c r="E1" s="1"/>
      <c r="F1" s="1"/>
      <c r="G1" s="1"/>
      <c r="H1" s="1"/>
      <c r="I1" s="1"/>
      <c r="N1" s="1"/>
    </row>
    <row r="2" spans="1:14" ht="15.75" customHeight="1">
      <c r="A2" s="96" t="s">
        <v>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8.75" customHeight="1">
      <c r="A3" s="97" t="s">
        <v>37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8.75" customHeight="1">
      <c r="A5" s="96" t="s">
        <v>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256" ht="18.75">
      <c r="A6" s="96" t="s">
        <v>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4" ht="6" customHeight="1" thickBot="1">
      <c r="A7" s="8"/>
      <c r="B7" s="8"/>
      <c r="C7" s="8"/>
      <c r="D7" s="8"/>
      <c r="E7" s="8"/>
      <c r="G7" s="8"/>
      <c r="H7" s="8"/>
      <c r="N7" s="8"/>
    </row>
    <row r="8" spans="1:14" s="9" customFormat="1" ht="16.5" customHeight="1">
      <c r="A8" s="98" t="s">
        <v>1</v>
      </c>
      <c r="B8" s="94" t="s">
        <v>68</v>
      </c>
      <c r="C8" s="94" t="s">
        <v>69</v>
      </c>
      <c r="D8" s="94" t="s">
        <v>70</v>
      </c>
      <c r="E8" s="94" t="s">
        <v>71</v>
      </c>
      <c r="F8" s="94" t="s">
        <v>72</v>
      </c>
      <c r="G8" s="94" t="s">
        <v>73</v>
      </c>
      <c r="H8" s="94" t="s">
        <v>74</v>
      </c>
      <c r="I8" s="94" t="s">
        <v>75</v>
      </c>
      <c r="J8" s="94" t="s">
        <v>76</v>
      </c>
      <c r="K8" s="94" t="s">
        <v>77</v>
      </c>
      <c r="L8" s="94" t="s">
        <v>78</v>
      </c>
      <c r="M8" s="94" t="s">
        <v>79</v>
      </c>
      <c r="N8" s="94" t="s">
        <v>80</v>
      </c>
    </row>
    <row r="9" spans="1:14" s="9" customFormat="1" ht="23.25" customHeight="1" thickBot="1">
      <c r="A9" s="99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</row>
    <row r="10" spans="1:14" s="12" customFormat="1" ht="12.75">
      <c r="A10" s="10" t="s">
        <v>7</v>
      </c>
      <c r="B10" s="13">
        <v>2401.114687463</v>
      </c>
      <c r="C10" s="13">
        <v>2027.9859141850002</v>
      </c>
      <c r="D10" s="13">
        <v>2240.77327979</v>
      </c>
      <c r="E10" s="13">
        <v>3392.805268524</v>
      </c>
      <c r="F10" s="62">
        <v>2948.7626089170003</v>
      </c>
      <c r="G10" s="62">
        <v>2517.4616609349996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3">
        <f>+SUM(B10:M10)</f>
        <v>15528.903419814002</v>
      </c>
    </row>
    <row r="11" spans="1:14" s="12" customFormat="1" ht="6.75" customHeight="1">
      <c r="A11" s="10"/>
      <c r="B11" s="61"/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4" s="12" customFormat="1" ht="14.25" outlineLevel="1">
      <c r="A12" s="12" t="s">
        <v>48</v>
      </c>
      <c r="B12" s="13">
        <v>1871.333058213</v>
      </c>
      <c r="C12" s="13">
        <v>1435.5580623780002</v>
      </c>
      <c r="D12" s="13">
        <v>1614.228633106</v>
      </c>
      <c r="E12" s="13">
        <v>2293.050111481</v>
      </c>
      <c r="F12" s="63">
        <v>2192.358129213</v>
      </c>
      <c r="G12" s="63">
        <v>1811.7400806719997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f>+SUM(B12:M12)</f>
        <v>11218.268075062999</v>
      </c>
    </row>
    <row r="13" spans="1:16" s="27" customFormat="1" ht="6" customHeight="1">
      <c r="A13" s="14"/>
      <c r="B13" s="64"/>
      <c r="C13" s="64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12"/>
      <c r="P13" s="12"/>
    </row>
    <row r="14" spans="1:16" s="16" customFormat="1" ht="12.75" outlineLevel="2">
      <c r="A14" s="12" t="s">
        <v>8</v>
      </c>
      <c r="B14" s="13">
        <v>123.437768107</v>
      </c>
      <c r="C14" s="13">
        <v>110.876294112</v>
      </c>
      <c r="D14" s="13">
        <v>121.76357658999999</v>
      </c>
      <c r="E14" s="13">
        <v>122.343828282</v>
      </c>
      <c r="F14" s="63">
        <v>120.441819313</v>
      </c>
      <c r="G14" s="63">
        <v>107.904348241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f aca="true" t="shared" si="0" ref="N14:N69">+SUM(B14:M14)</f>
        <v>706.7676346449999</v>
      </c>
      <c r="O14" s="12"/>
      <c r="P14" s="12"/>
    </row>
    <row r="15" spans="1:16" s="27" customFormat="1" ht="8.25" customHeight="1">
      <c r="A15" s="14"/>
      <c r="B15" s="64"/>
      <c r="C15" s="64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12"/>
      <c r="P15" s="12"/>
    </row>
    <row r="16" spans="1:16" s="16" customFormat="1" ht="12.75" outlineLevel="2">
      <c r="A16" s="12" t="s">
        <v>2</v>
      </c>
      <c r="B16" s="13">
        <v>47.86806635</v>
      </c>
      <c r="C16" s="13">
        <v>67.105506162</v>
      </c>
      <c r="D16" s="13">
        <v>98.260619802</v>
      </c>
      <c r="E16" s="13">
        <v>516.9072737020001</v>
      </c>
      <c r="F16" s="63">
        <v>159.46754256600002</v>
      </c>
      <c r="G16" s="63">
        <v>78.35643706200001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f t="shared" si="0"/>
        <v>967.9654456440002</v>
      </c>
      <c r="O16" s="12"/>
      <c r="P16" s="12"/>
    </row>
    <row r="17" spans="1:16" s="27" customFormat="1" ht="12.75" customHeight="1">
      <c r="A17" s="14" t="s">
        <v>9</v>
      </c>
      <c r="B17" s="15">
        <v>0</v>
      </c>
      <c r="C17" s="15">
        <v>0</v>
      </c>
      <c r="D17" s="15">
        <v>0</v>
      </c>
      <c r="E17" s="15">
        <v>0</v>
      </c>
      <c r="F17" s="65">
        <v>22.536080000000002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f t="shared" si="0"/>
        <v>22.536080000000002</v>
      </c>
      <c r="O17" s="12"/>
      <c r="P17" s="12"/>
    </row>
    <row r="18" spans="1:16" s="27" customFormat="1" ht="12.75" customHeight="1" hidden="1">
      <c r="A18" s="14" t="s">
        <v>49</v>
      </c>
      <c r="B18" s="64">
        <v>0</v>
      </c>
      <c r="C18" s="64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f t="shared" si="0"/>
        <v>0</v>
      </c>
      <c r="O18" s="12"/>
      <c r="P18" s="12"/>
    </row>
    <row r="19" spans="1:16" s="27" customFormat="1" ht="12.75" customHeight="1" hidden="1">
      <c r="A19" s="14" t="s">
        <v>50</v>
      </c>
      <c r="B19" s="64">
        <v>0</v>
      </c>
      <c r="C19" s="64">
        <v>0</v>
      </c>
      <c r="D19" s="65">
        <v>0</v>
      </c>
      <c r="E19" s="65">
        <v>0</v>
      </c>
      <c r="F19" s="65">
        <v>22.536080000000002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f t="shared" si="0"/>
        <v>22.536080000000002</v>
      </c>
      <c r="O19" s="12"/>
      <c r="P19" s="12"/>
    </row>
    <row r="20" spans="1:16" s="27" customFormat="1" ht="12.75" customHeight="1">
      <c r="A20" s="14" t="s">
        <v>10</v>
      </c>
      <c r="B20" s="15">
        <v>0</v>
      </c>
      <c r="C20" s="15">
        <v>7.001129238000001</v>
      </c>
      <c r="D20" s="15">
        <v>0.9737967</v>
      </c>
      <c r="E20" s="15">
        <v>0.8722697460000001</v>
      </c>
      <c r="F20" s="65">
        <v>6.6663784370000005</v>
      </c>
      <c r="G20" s="65">
        <v>2.782971844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f t="shared" si="0"/>
        <v>18.296545965</v>
      </c>
      <c r="O20" s="12"/>
      <c r="P20" s="12"/>
    </row>
    <row r="21" spans="1:16" s="27" customFormat="1" ht="12.75" customHeight="1" hidden="1">
      <c r="A21" s="14" t="s">
        <v>49</v>
      </c>
      <c r="B21" s="64">
        <v>0</v>
      </c>
      <c r="C21" s="64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f t="shared" si="0"/>
        <v>0</v>
      </c>
      <c r="O21" s="12"/>
      <c r="P21" s="12"/>
    </row>
    <row r="22" spans="1:16" s="27" customFormat="1" ht="12.75" customHeight="1" hidden="1">
      <c r="A22" s="14" t="s">
        <v>50</v>
      </c>
      <c r="B22" s="64">
        <v>0</v>
      </c>
      <c r="C22" s="64">
        <v>7.001129238000001</v>
      </c>
      <c r="D22" s="65">
        <v>0.9737967</v>
      </c>
      <c r="E22" s="65">
        <v>0.8722697460000001</v>
      </c>
      <c r="F22" s="65">
        <v>6.6663784370000005</v>
      </c>
      <c r="G22" s="65">
        <v>2.782971844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f t="shared" si="0"/>
        <v>18.296545965</v>
      </c>
      <c r="O22" s="12"/>
      <c r="P22" s="12"/>
    </row>
    <row r="23" spans="1:16" s="27" customFormat="1" ht="12.75" customHeight="1">
      <c r="A23" s="14" t="s">
        <v>11</v>
      </c>
      <c r="B23" s="15">
        <v>47.86806635</v>
      </c>
      <c r="C23" s="15">
        <v>60.10437692399999</v>
      </c>
      <c r="D23" s="15">
        <v>97.286823102</v>
      </c>
      <c r="E23" s="15">
        <v>516.0350039560001</v>
      </c>
      <c r="F23" s="65">
        <v>130.265084129</v>
      </c>
      <c r="G23" s="65">
        <v>75.57346521800001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f t="shared" si="0"/>
        <v>927.1328196790001</v>
      </c>
      <c r="O23" s="12"/>
      <c r="P23" s="12"/>
    </row>
    <row r="24" spans="1:16" s="27" customFormat="1" ht="12.75" customHeight="1" hidden="1">
      <c r="A24" s="14" t="s">
        <v>49</v>
      </c>
      <c r="B24" s="64">
        <v>47.86806635</v>
      </c>
      <c r="C24" s="64">
        <v>60.10437692399999</v>
      </c>
      <c r="D24" s="65">
        <v>97.286823102</v>
      </c>
      <c r="E24" s="65">
        <v>516.0350039560001</v>
      </c>
      <c r="F24" s="65">
        <v>130.265084129</v>
      </c>
      <c r="G24" s="65">
        <v>75.57346521800001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f t="shared" si="0"/>
        <v>927.1328196790001</v>
      </c>
      <c r="O24" s="12"/>
      <c r="P24" s="12"/>
    </row>
    <row r="25" spans="1:16" s="27" customFormat="1" ht="12.75" customHeight="1" hidden="1">
      <c r="A25" s="14" t="s">
        <v>50</v>
      </c>
      <c r="B25" s="64">
        <v>0</v>
      </c>
      <c r="C25" s="64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f t="shared" si="0"/>
        <v>0</v>
      </c>
      <c r="O25" s="12"/>
      <c r="P25" s="12"/>
    </row>
    <row r="26" spans="1:16" s="16" customFormat="1" ht="12.75" outlineLevel="2">
      <c r="A26" s="12" t="s">
        <v>12</v>
      </c>
      <c r="B26" s="13">
        <v>358.475794793</v>
      </c>
      <c r="C26" s="13">
        <v>414.446051533</v>
      </c>
      <c r="D26" s="13">
        <v>406.520450292</v>
      </c>
      <c r="E26" s="13">
        <v>460.50405505899994</v>
      </c>
      <c r="F26" s="63">
        <v>476.49511782499997</v>
      </c>
      <c r="G26" s="63">
        <v>519.4607949599999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f t="shared" si="0"/>
        <v>2635.902264462</v>
      </c>
      <c r="O26" s="12"/>
      <c r="P26" s="12"/>
    </row>
    <row r="27" spans="1:16" s="27" customFormat="1" ht="12.75">
      <c r="A27" s="14" t="s">
        <v>13</v>
      </c>
      <c r="B27" s="15">
        <v>40.206919088</v>
      </c>
      <c r="C27" s="15">
        <v>179.12443132700002</v>
      </c>
      <c r="D27" s="15">
        <v>157.98233068800002</v>
      </c>
      <c r="E27" s="15">
        <v>166.109851783</v>
      </c>
      <c r="F27" s="65">
        <v>182.43766675199998</v>
      </c>
      <c r="G27" s="65">
        <v>198.14203489300002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f t="shared" si="0"/>
        <v>924.0032345310001</v>
      </c>
      <c r="O27" s="12"/>
      <c r="P27" s="12"/>
    </row>
    <row r="28" spans="1:16" s="27" customFormat="1" ht="14.25" customHeight="1">
      <c r="A28" s="14" t="s">
        <v>40</v>
      </c>
      <c r="B28" s="15">
        <v>14.014524999999999</v>
      </c>
      <c r="C28" s="15">
        <v>129.77853433500002</v>
      </c>
      <c r="D28" s="15">
        <v>130.423194972</v>
      </c>
      <c r="E28" s="15">
        <v>138.721645475</v>
      </c>
      <c r="F28" s="65">
        <v>156.885156977</v>
      </c>
      <c r="G28" s="65">
        <v>125.649296277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f t="shared" si="0"/>
        <v>695.472353036</v>
      </c>
      <c r="O28" s="12"/>
      <c r="P28" s="12"/>
    </row>
    <row r="29" spans="1:16" s="27" customFormat="1" ht="14.25" customHeight="1">
      <c r="A29" s="44" t="s">
        <v>38</v>
      </c>
      <c r="B29" s="15">
        <v>26.192394087999993</v>
      </c>
      <c r="C29" s="15">
        <v>49.34589699200002</v>
      </c>
      <c r="D29" s="15">
        <v>27.559135716000018</v>
      </c>
      <c r="E29" s="15">
        <v>27.388206307999994</v>
      </c>
      <c r="F29" s="65">
        <v>25.552509774999983</v>
      </c>
      <c r="G29" s="65">
        <v>72.492738616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f t="shared" si="0"/>
        <v>228.53088149500002</v>
      </c>
      <c r="O29" s="12"/>
      <c r="P29" s="12"/>
    </row>
    <row r="30" spans="1:16" s="27" customFormat="1" ht="12.75">
      <c r="A30" s="14" t="s">
        <v>14</v>
      </c>
      <c r="B30" s="15">
        <v>310.44773642999996</v>
      </c>
      <c r="C30" s="15">
        <v>227.41625907199997</v>
      </c>
      <c r="D30" s="15">
        <v>237.538320481</v>
      </c>
      <c r="E30" s="15">
        <v>248.83151310499997</v>
      </c>
      <c r="F30" s="65">
        <v>262.831643533</v>
      </c>
      <c r="G30" s="65">
        <v>233.27210575699996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f t="shared" si="0"/>
        <v>1520.337578378</v>
      </c>
      <c r="O30" s="12"/>
      <c r="P30" s="12"/>
    </row>
    <row r="31" spans="1:16" s="27" customFormat="1" ht="14.25" customHeight="1">
      <c r="A31" s="14" t="s">
        <v>41</v>
      </c>
      <c r="B31" s="15">
        <v>212.172232238</v>
      </c>
      <c r="C31" s="15">
        <v>138.444965406</v>
      </c>
      <c r="D31" s="15">
        <v>137.459349254</v>
      </c>
      <c r="E31" s="15">
        <v>141.74504888799999</v>
      </c>
      <c r="F31" s="65">
        <v>168.765892611</v>
      </c>
      <c r="G31" s="65">
        <v>128.39257415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f t="shared" si="0"/>
        <v>926.980062547</v>
      </c>
      <c r="O31" s="12"/>
      <c r="P31" s="12"/>
    </row>
    <row r="32" spans="1:16" s="27" customFormat="1" ht="14.25" customHeight="1">
      <c r="A32" s="44" t="s">
        <v>39</v>
      </c>
      <c r="B32" s="15">
        <v>98.275504192</v>
      </c>
      <c r="C32" s="15">
        <v>88.97129366600001</v>
      </c>
      <c r="D32" s="15">
        <v>100.07897122699998</v>
      </c>
      <c r="E32" s="15">
        <v>107.086464217</v>
      </c>
      <c r="F32" s="65">
        <v>94.065750922</v>
      </c>
      <c r="G32" s="65">
        <v>104.879531607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f t="shared" si="0"/>
        <v>593.357515831</v>
      </c>
      <c r="O32" s="12"/>
      <c r="P32" s="12"/>
    </row>
    <row r="33" spans="1:16" s="27" customFormat="1" ht="12.75">
      <c r="A33" s="14" t="s">
        <v>12</v>
      </c>
      <c r="B33" s="15">
        <v>7.821139275</v>
      </c>
      <c r="C33" s="15">
        <v>7.905361134</v>
      </c>
      <c r="D33" s="15">
        <v>10.999799122999999</v>
      </c>
      <c r="E33" s="15">
        <v>45.562690171</v>
      </c>
      <c r="F33" s="65">
        <v>31.225807540000005</v>
      </c>
      <c r="G33" s="65">
        <v>88.04665431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f t="shared" si="0"/>
        <v>191.56145155299998</v>
      </c>
      <c r="O33" s="12"/>
      <c r="P33" s="12"/>
    </row>
    <row r="34" spans="1:16" s="27" customFormat="1" ht="8.25" customHeight="1">
      <c r="A34" s="14"/>
      <c r="B34" s="64"/>
      <c r="C34" s="6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12"/>
      <c r="P34" s="12"/>
    </row>
    <row r="35" spans="1:14" s="12" customFormat="1" ht="12.75">
      <c r="A35" s="28" t="s">
        <v>0</v>
      </c>
      <c r="B35" s="29">
        <v>1855.585828383</v>
      </c>
      <c r="C35" s="29">
        <v>2680.687077586</v>
      </c>
      <c r="D35" s="29">
        <v>2416.350352357</v>
      </c>
      <c r="E35" s="29">
        <v>2698.056576905</v>
      </c>
      <c r="F35" s="67">
        <v>2360.1503159770004</v>
      </c>
      <c r="G35" s="67">
        <v>2423.4578774350002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f>+SUM(B35:M35)</f>
        <v>14434.288028643</v>
      </c>
    </row>
    <row r="36" spans="1:16" s="27" customFormat="1" ht="12.75">
      <c r="A36" s="17" t="s">
        <v>15</v>
      </c>
      <c r="B36" s="64">
        <v>1114.4111813430002</v>
      </c>
      <c r="C36" s="64">
        <v>1169.8172041560001</v>
      </c>
      <c r="D36" s="65">
        <v>1160.637706389</v>
      </c>
      <c r="E36" s="65">
        <v>1170.561123112</v>
      </c>
      <c r="F36" s="68">
        <v>1168.4360066460004</v>
      </c>
      <c r="G36" s="68">
        <v>1178.2582841400001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f t="shared" si="0"/>
        <v>6962.121505786</v>
      </c>
      <c r="O36" s="12"/>
      <c r="P36" s="12"/>
    </row>
    <row r="37" spans="1:16" s="27" customFormat="1" ht="12.75">
      <c r="A37" s="14" t="s">
        <v>16</v>
      </c>
      <c r="B37" s="64">
        <v>96.853152843</v>
      </c>
      <c r="C37" s="64">
        <v>273.133587284</v>
      </c>
      <c r="D37" s="65">
        <v>277.80653508200004</v>
      </c>
      <c r="E37" s="65">
        <v>244.391499718</v>
      </c>
      <c r="F37" s="65">
        <v>253.49114426900002</v>
      </c>
      <c r="G37" s="65">
        <v>258.19869960700004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f t="shared" si="0"/>
        <v>1403.874618803</v>
      </c>
      <c r="O37" s="12"/>
      <c r="P37" s="12"/>
    </row>
    <row r="38" spans="1:16" s="27" customFormat="1" ht="12.75" hidden="1">
      <c r="A38" s="45" t="s">
        <v>42</v>
      </c>
      <c r="B38" s="64">
        <v>45.217750574</v>
      </c>
      <c r="C38" s="64">
        <v>102.075095003</v>
      </c>
      <c r="D38" s="65">
        <v>141.964959625</v>
      </c>
      <c r="E38" s="65">
        <v>144.599985224</v>
      </c>
      <c r="F38" s="65">
        <v>113.46083399300001</v>
      </c>
      <c r="G38" s="65">
        <v>134.65869334299998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f t="shared" si="0"/>
        <v>681.977317762</v>
      </c>
      <c r="O38" s="12"/>
      <c r="P38" s="12"/>
    </row>
    <row r="39" spans="1:16" s="27" customFormat="1" ht="12.75" hidden="1">
      <c r="A39" s="45" t="s">
        <v>43</v>
      </c>
      <c r="B39" s="64">
        <v>51.635206141000005</v>
      </c>
      <c r="C39" s="64">
        <v>93.272431372</v>
      </c>
      <c r="D39" s="65">
        <v>132.09280524800002</v>
      </c>
      <c r="E39" s="65">
        <v>95.765163804</v>
      </c>
      <c r="F39" s="65">
        <v>133.72852736000002</v>
      </c>
      <c r="G39" s="65">
        <v>122.80826733500001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f t="shared" si="0"/>
        <v>629.30240126</v>
      </c>
      <c r="O39" s="12"/>
      <c r="P39" s="12"/>
    </row>
    <row r="40" spans="1:16" s="27" customFormat="1" ht="12.75" hidden="1">
      <c r="A40" s="45" t="s">
        <v>44</v>
      </c>
      <c r="B40" s="64">
        <v>0.000196128</v>
      </c>
      <c r="C40" s="64">
        <v>0.016328609</v>
      </c>
      <c r="D40" s="65">
        <v>3.744687963</v>
      </c>
      <c r="E40" s="65">
        <v>4.02635069</v>
      </c>
      <c r="F40" s="65">
        <v>6.299741793</v>
      </c>
      <c r="G40" s="65">
        <v>0.731738929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f t="shared" si="0"/>
        <v>14.819044112000002</v>
      </c>
      <c r="O40" s="12"/>
      <c r="P40" s="12"/>
    </row>
    <row r="41" spans="1:16" s="27" customFormat="1" ht="12.75" hidden="1">
      <c r="A41" s="45" t="s">
        <v>45</v>
      </c>
      <c r="B41" s="64">
        <v>0</v>
      </c>
      <c r="C41" s="64">
        <v>77.7697323</v>
      </c>
      <c r="D41" s="65">
        <v>0.004082246000005398</v>
      </c>
      <c r="E41" s="65">
        <v>0</v>
      </c>
      <c r="F41" s="65">
        <v>0.002041123000002699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f t="shared" si="0"/>
        <v>77.77585566900001</v>
      </c>
      <c r="O41" s="12"/>
      <c r="P41" s="12"/>
    </row>
    <row r="42" spans="1:16" s="27" customFormat="1" ht="12.75">
      <c r="A42" s="14" t="s">
        <v>17</v>
      </c>
      <c r="B42" s="15">
        <v>150.84025935300002</v>
      </c>
      <c r="C42" s="15">
        <v>189.55134016899999</v>
      </c>
      <c r="D42" s="15">
        <v>112.226678481</v>
      </c>
      <c r="E42" s="15">
        <v>144.795906942</v>
      </c>
      <c r="F42" s="65">
        <v>72.321866961</v>
      </c>
      <c r="G42" s="65">
        <v>15.027948557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f t="shared" si="0"/>
        <v>684.7640004629999</v>
      </c>
      <c r="O42" s="12"/>
      <c r="P42" s="12"/>
    </row>
    <row r="43" spans="1:16" s="27" customFormat="1" ht="12.75" hidden="1">
      <c r="A43" s="45" t="s">
        <v>46</v>
      </c>
      <c r="B43" s="64">
        <v>110.922231921</v>
      </c>
      <c r="C43" s="64">
        <v>174.30129578799998</v>
      </c>
      <c r="D43" s="65">
        <v>101.118588995</v>
      </c>
      <c r="E43" s="65">
        <v>124.44378256399999</v>
      </c>
      <c r="F43" s="65">
        <v>59.406196096</v>
      </c>
      <c r="G43" s="65">
        <v>10.825020336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f t="shared" si="0"/>
        <v>581.0171157</v>
      </c>
      <c r="O43" s="12"/>
      <c r="P43" s="12"/>
    </row>
    <row r="44" spans="1:16" s="27" customFormat="1" ht="12.75" hidden="1">
      <c r="A44" s="45" t="s">
        <v>47</v>
      </c>
      <c r="B44" s="64">
        <v>39.918027432</v>
      </c>
      <c r="C44" s="64">
        <v>15.250044381</v>
      </c>
      <c r="D44" s="65">
        <v>11.108089486</v>
      </c>
      <c r="E44" s="65">
        <v>20.352124378</v>
      </c>
      <c r="F44" s="65">
        <v>12.915670865</v>
      </c>
      <c r="G44" s="65">
        <v>4.2029282210000005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f t="shared" si="0"/>
        <v>103.746884763</v>
      </c>
      <c r="O44" s="12"/>
      <c r="P44" s="12"/>
    </row>
    <row r="45" spans="1:16" s="27" customFormat="1" ht="12.75" hidden="1">
      <c r="A45" s="14" t="s">
        <v>3</v>
      </c>
      <c r="B45" s="64">
        <v>0</v>
      </c>
      <c r="C45" s="64">
        <v>0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f t="shared" si="0"/>
        <v>0</v>
      </c>
      <c r="O45" s="12"/>
      <c r="P45" s="12"/>
    </row>
    <row r="46" spans="1:16" s="27" customFormat="1" ht="12.75">
      <c r="A46" s="14" t="s">
        <v>2</v>
      </c>
      <c r="B46" s="15">
        <v>128.554914507</v>
      </c>
      <c r="C46" s="15">
        <v>598.01845786</v>
      </c>
      <c r="D46" s="15">
        <v>427.1560478139999</v>
      </c>
      <c r="E46" s="15">
        <v>414.179586779</v>
      </c>
      <c r="F46" s="65">
        <v>352.48592491299996</v>
      </c>
      <c r="G46" s="65">
        <v>368.50487381500005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f t="shared" si="0"/>
        <v>2288.899805688</v>
      </c>
      <c r="O46" s="12"/>
      <c r="P46" s="12"/>
    </row>
    <row r="47" spans="1:16" s="27" customFormat="1" ht="12.75" customHeight="1" hidden="1">
      <c r="A47" s="14" t="s">
        <v>51</v>
      </c>
      <c r="B47" s="64">
        <v>0</v>
      </c>
      <c r="C47" s="64">
        <v>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f t="shared" si="0"/>
        <v>0</v>
      </c>
      <c r="O47" s="12"/>
      <c r="P47" s="12"/>
    </row>
    <row r="48" spans="1:16" s="27" customFormat="1" ht="12.75" customHeight="1" hidden="1">
      <c r="A48" s="14" t="s">
        <v>52</v>
      </c>
      <c r="B48" s="64">
        <v>0</v>
      </c>
      <c r="C48" s="64">
        <v>0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f t="shared" si="0"/>
        <v>0</v>
      </c>
      <c r="O48" s="12"/>
      <c r="P48" s="12"/>
    </row>
    <row r="49" spans="1:16" s="27" customFormat="1" ht="12.75" customHeight="1" hidden="1">
      <c r="A49" s="14" t="s">
        <v>53</v>
      </c>
      <c r="B49" s="64">
        <v>0</v>
      </c>
      <c r="C49" s="64">
        <v>0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f t="shared" si="0"/>
        <v>0</v>
      </c>
      <c r="O49" s="12"/>
      <c r="P49" s="12"/>
    </row>
    <row r="50" spans="1:16" s="27" customFormat="1" ht="12.75" hidden="1">
      <c r="A50" s="14" t="s">
        <v>81</v>
      </c>
      <c r="B50" s="64">
        <v>1.022863076</v>
      </c>
      <c r="C50" s="64">
        <v>5.685855481</v>
      </c>
      <c r="D50" s="65">
        <v>4.999158132</v>
      </c>
      <c r="E50" s="65">
        <v>8.348643288</v>
      </c>
      <c r="F50" s="65">
        <v>9.642755629</v>
      </c>
      <c r="G50" s="65">
        <v>3.572425098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f t="shared" si="0"/>
        <v>33.271700704</v>
      </c>
      <c r="O50" s="12"/>
      <c r="P50" s="12"/>
    </row>
    <row r="51" spans="1:16" s="27" customFormat="1" ht="12.75" hidden="1">
      <c r="A51" s="14" t="s">
        <v>52</v>
      </c>
      <c r="B51" s="64">
        <v>1.022863076</v>
      </c>
      <c r="C51" s="64">
        <v>4.685855481</v>
      </c>
      <c r="D51" s="65">
        <v>4.964749337</v>
      </c>
      <c r="E51" s="65">
        <v>3.2256617349999996</v>
      </c>
      <c r="F51" s="65">
        <v>4.851754238000001</v>
      </c>
      <c r="G51" s="65">
        <v>1.5724250979999999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f t="shared" si="0"/>
        <v>20.323308965</v>
      </c>
      <c r="O51" s="12"/>
      <c r="P51" s="12"/>
    </row>
    <row r="52" spans="1:16" s="27" customFormat="1" ht="12.75" hidden="1">
      <c r="A52" s="14" t="s">
        <v>53</v>
      </c>
      <c r="B52" s="64">
        <v>0</v>
      </c>
      <c r="C52" s="64">
        <v>1</v>
      </c>
      <c r="D52" s="65">
        <v>0.034408795</v>
      </c>
      <c r="E52" s="65">
        <v>5.122981553</v>
      </c>
      <c r="F52" s="65">
        <v>4.791001391</v>
      </c>
      <c r="G52" s="65">
        <v>2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f t="shared" si="0"/>
        <v>12.948391739</v>
      </c>
      <c r="O52" s="12"/>
      <c r="P52" s="12"/>
    </row>
    <row r="53" spans="1:16" s="27" customFormat="1" ht="12.75" hidden="1">
      <c r="A53" s="14" t="s">
        <v>82</v>
      </c>
      <c r="B53" s="64">
        <v>127.532051431</v>
      </c>
      <c r="C53" s="64">
        <v>592.332602379</v>
      </c>
      <c r="D53" s="65">
        <v>422.1568896819999</v>
      </c>
      <c r="E53" s="65">
        <v>405.83094349099997</v>
      </c>
      <c r="F53" s="65">
        <v>342.84316928399994</v>
      </c>
      <c r="G53" s="65">
        <v>364.93244871700006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f t="shared" si="0"/>
        <v>2255.628104984</v>
      </c>
      <c r="O53" s="12"/>
      <c r="P53" s="12"/>
    </row>
    <row r="54" spans="1:16" s="27" customFormat="1" ht="12.75" hidden="1">
      <c r="A54" s="14" t="s">
        <v>52</v>
      </c>
      <c r="B54" s="64">
        <v>124.772780055</v>
      </c>
      <c r="C54" s="64">
        <v>319.984082956</v>
      </c>
      <c r="D54" s="65">
        <v>254.58757993199998</v>
      </c>
      <c r="E54" s="65">
        <v>242.385415369</v>
      </c>
      <c r="F54" s="65">
        <v>204.47390823399994</v>
      </c>
      <c r="G54" s="65">
        <v>237.04541385600004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f t="shared" si="0"/>
        <v>1383.249180402</v>
      </c>
      <c r="O54" s="12"/>
      <c r="P54" s="12"/>
    </row>
    <row r="55" spans="1:16" s="27" customFormat="1" ht="12.75" hidden="1">
      <c r="A55" s="14" t="s">
        <v>53</v>
      </c>
      <c r="B55" s="64">
        <v>2.759271376</v>
      </c>
      <c r="C55" s="64">
        <v>272.34851942299997</v>
      </c>
      <c r="D55" s="65">
        <v>167.56930974999997</v>
      </c>
      <c r="E55" s="65">
        <v>163.445528122</v>
      </c>
      <c r="F55" s="65">
        <v>138.36926105</v>
      </c>
      <c r="G55" s="65">
        <v>127.88703486099999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f t="shared" si="0"/>
        <v>872.378924582</v>
      </c>
      <c r="O55" s="12"/>
      <c r="P55" s="12"/>
    </row>
    <row r="56" spans="1:16" s="27" customFormat="1" ht="12.75">
      <c r="A56" s="14" t="s">
        <v>18</v>
      </c>
      <c r="B56" s="15">
        <v>349.390861829</v>
      </c>
      <c r="C56" s="15">
        <v>433.68759</v>
      </c>
      <c r="D56" s="15">
        <v>390.873175621</v>
      </c>
      <c r="E56" s="15">
        <v>446.80661520099994</v>
      </c>
      <c r="F56" s="65">
        <v>375.848043264</v>
      </c>
      <c r="G56" s="65">
        <v>441.600782182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f t="shared" si="0"/>
        <v>2438.2070680969996</v>
      </c>
      <c r="O56" s="12"/>
      <c r="P56" s="12"/>
    </row>
    <row r="57" spans="1:16" s="27" customFormat="1" ht="12.75">
      <c r="A57" s="14" t="s">
        <v>19</v>
      </c>
      <c r="B57" s="15">
        <v>15.535458508000001</v>
      </c>
      <c r="C57" s="15">
        <v>16.478898116999996</v>
      </c>
      <c r="D57" s="15">
        <v>47.650208969999994</v>
      </c>
      <c r="E57" s="15">
        <v>277.32184515299997</v>
      </c>
      <c r="F57" s="65">
        <v>137.567329924</v>
      </c>
      <c r="G57" s="65">
        <v>161.867289134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f t="shared" si="0"/>
        <v>656.421029806</v>
      </c>
      <c r="O57" s="12"/>
      <c r="P57" s="12"/>
    </row>
    <row r="58" spans="1:16" s="27" customFormat="1" ht="12.75" hidden="1">
      <c r="A58" s="14" t="s">
        <v>54</v>
      </c>
      <c r="B58" s="64">
        <v>14.554655508000002</v>
      </c>
      <c r="C58" s="64">
        <v>16.131401916999998</v>
      </c>
      <c r="D58" s="65">
        <v>24.000443910999998</v>
      </c>
      <c r="E58" s="65">
        <v>51.210273498</v>
      </c>
      <c r="F58" s="65">
        <v>25.739928361</v>
      </c>
      <c r="G58" s="65">
        <v>49.26268279399999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f t="shared" si="0"/>
        <v>180.899385989</v>
      </c>
      <c r="O58" s="12"/>
      <c r="P58" s="12"/>
    </row>
    <row r="59" spans="1:16" s="27" customFormat="1" ht="25.5" customHeight="1" hidden="1">
      <c r="A59" s="46" t="s">
        <v>55</v>
      </c>
      <c r="B59" s="64">
        <v>4.5</v>
      </c>
      <c r="C59" s="64">
        <v>6</v>
      </c>
      <c r="D59" s="65">
        <v>6.45</v>
      </c>
      <c r="E59" s="65">
        <v>6.323744</v>
      </c>
      <c r="F59" s="65">
        <v>4.726256</v>
      </c>
      <c r="G59" s="65">
        <v>3.5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f t="shared" si="0"/>
        <v>31.5</v>
      </c>
      <c r="O59" s="12"/>
      <c r="P59" s="12"/>
    </row>
    <row r="60" spans="1:16" s="27" customFormat="1" ht="12.75" customHeight="1" hidden="1">
      <c r="A60" s="46" t="s">
        <v>56</v>
      </c>
      <c r="B60" s="64">
        <v>7.201782004000001</v>
      </c>
      <c r="C60" s="64">
        <v>4.303221789</v>
      </c>
      <c r="D60" s="65">
        <v>10.057133520999999</v>
      </c>
      <c r="E60" s="65">
        <v>35.828058208</v>
      </c>
      <c r="F60" s="65">
        <v>10.640410998</v>
      </c>
      <c r="G60" s="65">
        <v>29.529314724</v>
      </c>
      <c r="H60" s="65">
        <v>0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f t="shared" si="0"/>
        <v>97.559921244</v>
      </c>
      <c r="O60" s="12"/>
      <c r="P60" s="12"/>
    </row>
    <row r="61" spans="1:16" s="27" customFormat="1" ht="25.5" customHeight="1" hidden="1">
      <c r="A61" s="46" t="s">
        <v>57</v>
      </c>
      <c r="B61" s="64">
        <v>0</v>
      </c>
      <c r="C61" s="64">
        <v>2.070330482</v>
      </c>
      <c r="D61" s="65">
        <v>1.269108134</v>
      </c>
      <c r="E61" s="65">
        <v>5.6220997619999995</v>
      </c>
      <c r="F61" s="65">
        <v>4.39198617</v>
      </c>
      <c r="G61" s="65">
        <v>9.649713799999999</v>
      </c>
      <c r="H61" s="65">
        <v>0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f t="shared" si="0"/>
        <v>23.003238347999996</v>
      </c>
      <c r="O61" s="12"/>
      <c r="P61" s="12"/>
    </row>
    <row r="62" spans="1:16" s="27" customFormat="1" ht="12.75" customHeight="1" hidden="1">
      <c r="A62" s="14" t="s">
        <v>58</v>
      </c>
      <c r="B62" s="64">
        <v>0.618213505</v>
      </c>
      <c r="C62" s="64">
        <v>1.448189647</v>
      </c>
      <c r="D62" s="65">
        <v>4.212542257</v>
      </c>
      <c r="E62" s="65">
        <v>1.0397115289999999</v>
      </c>
      <c r="F62" s="65">
        <v>3.661615194</v>
      </c>
      <c r="G62" s="65">
        <v>3.934344271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f t="shared" si="0"/>
        <v>14.914616403</v>
      </c>
      <c r="O62" s="12"/>
      <c r="P62" s="12"/>
    </row>
    <row r="63" spans="1:16" s="27" customFormat="1" ht="12.75" customHeight="1" hidden="1">
      <c r="A63" s="14" t="s">
        <v>59</v>
      </c>
      <c r="B63" s="64">
        <v>2.234659999</v>
      </c>
      <c r="C63" s="64">
        <v>2.309659999</v>
      </c>
      <c r="D63" s="65">
        <v>2.011659999</v>
      </c>
      <c r="E63" s="65">
        <v>2.396659999</v>
      </c>
      <c r="F63" s="65">
        <v>2.3196599989999998</v>
      </c>
      <c r="G63" s="65">
        <v>2.649309999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f t="shared" si="0"/>
        <v>13.921609994</v>
      </c>
      <c r="O63" s="12"/>
      <c r="P63" s="12"/>
    </row>
    <row r="64" spans="1:16" s="27" customFormat="1" ht="12.75" hidden="1">
      <c r="A64" s="14" t="s">
        <v>85</v>
      </c>
      <c r="B64" s="64">
        <v>0.9808029999999999</v>
      </c>
      <c r="C64" s="64">
        <v>0.3474962</v>
      </c>
      <c r="D64" s="65">
        <v>23.649765058999996</v>
      </c>
      <c r="E64" s="65">
        <v>226.11157165499998</v>
      </c>
      <c r="F64" s="65">
        <v>111.827401563</v>
      </c>
      <c r="G64" s="65">
        <v>112.60460634</v>
      </c>
      <c r="H64" s="65">
        <v>0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f t="shared" si="0"/>
        <v>475.52164381700004</v>
      </c>
      <c r="O64" s="12"/>
      <c r="P64" s="12"/>
    </row>
    <row r="65" spans="1:16" s="27" customFormat="1" ht="12.75" customHeight="1" hidden="1">
      <c r="A65" s="14" t="s">
        <v>61</v>
      </c>
      <c r="B65" s="64">
        <v>0.9808029999999999</v>
      </c>
      <c r="C65" s="64">
        <v>0.3474962</v>
      </c>
      <c r="D65" s="65">
        <v>1.3766550000000006</v>
      </c>
      <c r="E65" s="65">
        <v>3.403349</v>
      </c>
      <c r="F65" s="65">
        <v>1.387393</v>
      </c>
      <c r="G65" s="65">
        <v>2.196395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f t="shared" si="0"/>
        <v>9.6920912</v>
      </c>
      <c r="O65" s="12"/>
      <c r="P65" s="12"/>
    </row>
    <row r="66" spans="1:16" s="27" customFormat="1" ht="12.75" customHeight="1" hidden="1">
      <c r="A66" s="14" t="s">
        <v>62</v>
      </c>
      <c r="B66" s="64">
        <v>0</v>
      </c>
      <c r="C66" s="64">
        <v>0</v>
      </c>
      <c r="D66" s="65">
        <v>0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f t="shared" si="0"/>
        <v>0</v>
      </c>
      <c r="O66" s="12"/>
      <c r="P66" s="12"/>
    </row>
    <row r="67" spans="1:16" s="27" customFormat="1" ht="12.75" customHeight="1" hidden="1">
      <c r="A67" s="14" t="s">
        <v>63</v>
      </c>
      <c r="B67" s="64">
        <v>0</v>
      </c>
      <c r="C67" s="64">
        <v>0</v>
      </c>
      <c r="D67" s="65">
        <v>22.273110059</v>
      </c>
      <c r="E67" s="65">
        <v>222.708222655</v>
      </c>
      <c r="F67" s="65">
        <v>110.44000856299999</v>
      </c>
      <c r="G67" s="65">
        <v>110.40821134</v>
      </c>
      <c r="H67" s="65">
        <v>0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f t="shared" si="0"/>
        <v>465.829552617</v>
      </c>
      <c r="O67" s="12"/>
      <c r="P67" s="12"/>
    </row>
    <row r="68" spans="1:16" s="27" customFormat="1" ht="7.5" customHeight="1">
      <c r="A68" s="14"/>
      <c r="B68" s="64"/>
      <c r="C68" s="64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12"/>
      <c r="P68" s="12"/>
    </row>
    <row r="69" spans="1:16" s="27" customFormat="1" ht="13.5">
      <c r="A69" s="31" t="s">
        <v>20</v>
      </c>
      <c r="B69" s="19">
        <v>545.5288590799998</v>
      </c>
      <c r="C69" s="19">
        <v>-652.701163401</v>
      </c>
      <c r="D69" s="19">
        <v>-175.57707256699996</v>
      </c>
      <c r="E69" s="19">
        <v>694.748691619</v>
      </c>
      <c r="F69" s="69">
        <v>588.6122929399999</v>
      </c>
      <c r="G69" s="69">
        <v>94.00378349999937</v>
      </c>
      <c r="H69" s="69">
        <v>0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f t="shared" si="0"/>
        <v>1094.6153911709991</v>
      </c>
      <c r="O69" s="12"/>
      <c r="P69" s="12"/>
    </row>
    <row r="70" spans="1:16" s="27" customFormat="1" ht="7.5" customHeight="1">
      <c r="A70" s="28"/>
      <c r="B70" s="70"/>
      <c r="C70" s="70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12"/>
      <c r="P70" s="12"/>
    </row>
    <row r="71" spans="1:14" s="12" customFormat="1" ht="6.75" customHeight="1">
      <c r="A71" s="28"/>
      <c r="B71" s="66"/>
      <c r="C71" s="66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</row>
    <row r="72" spans="1:16" s="16" customFormat="1" ht="12.75" outlineLevel="2">
      <c r="A72" s="12" t="s">
        <v>21</v>
      </c>
      <c r="B72" s="13">
        <v>174.05071023900004</v>
      </c>
      <c r="C72" s="13">
        <v>134.953385178</v>
      </c>
      <c r="D72" s="13">
        <v>300.971268532</v>
      </c>
      <c r="E72" s="13">
        <v>598.793869453</v>
      </c>
      <c r="F72" s="63">
        <v>463.10688289599995</v>
      </c>
      <c r="G72" s="63">
        <v>371.5574698730001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f>+SUM(B72:M72)</f>
        <v>2043.433586171</v>
      </c>
      <c r="O72" s="12"/>
      <c r="P72" s="12"/>
    </row>
    <row r="73" spans="1:16" s="27" customFormat="1" ht="12.75">
      <c r="A73" s="14" t="s">
        <v>22</v>
      </c>
      <c r="B73" s="15">
        <v>163.28466318200003</v>
      </c>
      <c r="C73" s="15">
        <v>130.313220178</v>
      </c>
      <c r="D73" s="15">
        <v>297.894495947</v>
      </c>
      <c r="E73" s="15">
        <v>593.655235737</v>
      </c>
      <c r="F73" s="65">
        <v>462.35329207599995</v>
      </c>
      <c r="G73" s="65">
        <v>370.01878830200013</v>
      </c>
      <c r="H73" s="65">
        <v>0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5">
        <f>+SUM(B73:M73)</f>
        <v>2017.5196954219998</v>
      </c>
      <c r="O73" s="12"/>
      <c r="P73" s="12"/>
    </row>
    <row r="74" spans="1:16" s="27" customFormat="1" ht="12.75">
      <c r="A74" s="14" t="s">
        <v>23</v>
      </c>
      <c r="B74" s="15">
        <v>10.766047057</v>
      </c>
      <c r="C74" s="15">
        <v>4.640165</v>
      </c>
      <c r="D74" s="15">
        <v>3.076772585</v>
      </c>
      <c r="E74" s="15">
        <v>5.138633716</v>
      </c>
      <c r="F74" s="65">
        <v>0.75359082</v>
      </c>
      <c r="G74" s="65">
        <v>1.538681571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>
        <f>+SUM(B74:M74)</f>
        <v>25.913890749</v>
      </c>
      <c r="O74" s="12"/>
      <c r="P74" s="12"/>
    </row>
    <row r="75" spans="1:16" s="27" customFormat="1" ht="9" customHeight="1">
      <c r="A75" s="14"/>
      <c r="B75" s="64"/>
      <c r="C75" s="64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12"/>
      <c r="P75" s="12"/>
    </row>
    <row r="76" spans="1:17" s="27" customFormat="1" ht="13.5">
      <c r="A76" s="33" t="s">
        <v>24</v>
      </c>
      <c r="B76" s="71">
        <v>371.4781488409998</v>
      </c>
      <c r="C76" s="71">
        <v>-787.654548579</v>
      </c>
      <c r="D76" s="71">
        <v>-476.54834109899997</v>
      </c>
      <c r="E76" s="71">
        <v>95.9548221660001</v>
      </c>
      <c r="F76" s="71">
        <v>125.50541004399992</v>
      </c>
      <c r="G76" s="71">
        <v>-277.55368637300074</v>
      </c>
      <c r="H76" s="71">
        <v>0</v>
      </c>
      <c r="I76" s="71">
        <v>0</v>
      </c>
      <c r="J76" s="71">
        <v>0</v>
      </c>
      <c r="K76" s="71">
        <v>0</v>
      </c>
      <c r="L76" s="71">
        <v>0</v>
      </c>
      <c r="M76" s="71">
        <v>0</v>
      </c>
      <c r="N76" s="71">
        <f>+SUM(B76:M76)</f>
        <v>-948.818195000001</v>
      </c>
      <c r="O76" s="84"/>
      <c r="P76" s="12"/>
      <c r="Q76" s="12"/>
    </row>
    <row r="77" spans="1:16" s="27" customFormat="1" ht="5.25" customHeight="1">
      <c r="A77" s="14"/>
      <c r="B77" s="64"/>
      <c r="C77" s="64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12"/>
      <c r="P77" s="12"/>
    </row>
    <row r="78" spans="1:16" s="27" customFormat="1" ht="12.75">
      <c r="A78" s="72" t="s">
        <v>25</v>
      </c>
      <c r="B78" s="64"/>
      <c r="C78" s="64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12"/>
      <c r="P78" s="12"/>
    </row>
    <row r="79" spans="1:16" s="27" customFormat="1" ht="10.5" customHeight="1">
      <c r="A79" s="12"/>
      <c r="B79" s="64"/>
      <c r="C79" s="64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12"/>
      <c r="P79" s="12"/>
    </row>
    <row r="80" spans="1:16" s="16" customFormat="1" ht="12.75" outlineLevel="2">
      <c r="A80" s="12" t="s">
        <v>26</v>
      </c>
      <c r="B80" s="13">
        <v>-288.9271321590527</v>
      </c>
      <c r="C80" s="13">
        <v>-6.116882831000001</v>
      </c>
      <c r="D80" s="13">
        <v>20.338983849</v>
      </c>
      <c r="E80" s="13">
        <v>216.382719489</v>
      </c>
      <c r="F80" s="63">
        <v>-0.23253714100000003</v>
      </c>
      <c r="G80" s="63">
        <v>-1.272329703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f>+SUM(B80:M80)</f>
        <v>-59.82717849605269</v>
      </c>
      <c r="O80" s="12"/>
      <c r="P80" s="12"/>
    </row>
    <row r="81" spans="1:16" s="27" customFormat="1" ht="12.75">
      <c r="A81" s="14" t="s">
        <v>27</v>
      </c>
      <c r="B81" s="15">
        <v>-288.9271321590527</v>
      </c>
      <c r="C81" s="15">
        <v>-6.116882831000001</v>
      </c>
      <c r="D81" s="15">
        <v>20.338983849</v>
      </c>
      <c r="E81" s="15">
        <v>216.382719489</v>
      </c>
      <c r="F81" s="65">
        <v>-0.23253714100000003</v>
      </c>
      <c r="G81" s="65">
        <v>-1.272329703</v>
      </c>
      <c r="H81" s="65">
        <v>0</v>
      </c>
      <c r="I81" s="65">
        <v>0</v>
      </c>
      <c r="J81" s="65">
        <v>0</v>
      </c>
      <c r="K81" s="65">
        <v>0</v>
      </c>
      <c r="L81" s="65">
        <v>0</v>
      </c>
      <c r="M81" s="65">
        <v>0</v>
      </c>
      <c r="N81" s="65">
        <f aca="true" t="shared" si="1" ref="N81:N92">+SUM(B81:M81)</f>
        <v>-59.82717849605269</v>
      </c>
      <c r="O81" s="12"/>
      <c r="P81" s="12"/>
    </row>
    <row r="82" spans="1:16" s="27" customFormat="1" ht="12.75">
      <c r="A82" s="14" t="s">
        <v>28</v>
      </c>
      <c r="B82" s="15">
        <v>0</v>
      </c>
      <c r="C82" s="15">
        <v>0</v>
      </c>
      <c r="D82" s="15">
        <v>0</v>
      </c>
      <c r="E82" s="15">
        <v>0</v>
      </c>
      <c r="F82" s="65">
        <v>0</v>
      </c>
      <c r="G82" s="65">
        <v>0</v>
      </c>
      <c r="H82" s="65">
        <v>0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  <c r="N82" s="65">
        <f t="shared" si="1"/>
        <v>0</v>
      </c>
      <c r="O82" s="12"/>
      <c r="P82" s="12"/>
    </row>
    <row r="83" spans="1:16" s="16" customFormat="1" ht="12.75" outlineLevel="2">
      <c r="A83" s="12" t="s">
        <v>29</v>
      </c>
      <c r="B83" s="13">
        <v>-220.4</v>
      </c>
      <c r="C83" s="13">
        <v>31.308327374000005</v>
      </c>
      <c r="D83" s="13">
        <v>2926.381456329</v>
      </c>
      <c r="E83" s="13">
        <v>171.85749733499998</v>
      </c>
      <c r="F83" s="63">
        <v>-17.20258914899999</v>
      </c>
      <c r="G83" s="63">
        <v>256.466461534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f t="shared" si="1"/>
        <v>3148.4111534229996</v>
      </c>
      <c r="O83" s="12"/>
      <c r="P83" s="12"/>
    </row>
    <row r="84" spans="1:16" s="27" customFormat="1" ht="12.75">
      <c r="A84" s="14" t="s">
        <v>27</v>
      </c>
      <c r="B84" s="15">
        <v>-220.4</v>
      </c>
      <c r="C84" s="15">
        <v>10.400000000000006</v>
      </c>
      <c r="D84" s="15">
        <v>10</v>
      </c>
      <c r="E84" s="15">
        <v>39.660719016</v>
      </c>
      <c r="F84" s="65">
        <v>27.686690882</v>
      </c>
      <c r="G84" s="65">
        <v>119.038579573</v>
      </c>
      <c r="H84" s="65">
        <v>0</v>
      </c>
      <c r="I84" s="65">
        <v>0</v>
      </c>
      <c r="J84" s="65">
        <v>0</v>
      </c>
      <c r="K84" s="65">
        <v>0</v>
      </c>
      <c r="L84" s="65">
        <v>0</v>
      </c>
      <c r="M84" s="65">
        <v>0</v>
      </c>
      <c r="N84" s="65">
        <f t="shared" si="1"/>
        <v>-13.614010528999998</v>
      </c>
      <c r="O84" s="12"/>
      <c r="P84" s="12"/>
    </row>
    <row r="85" spans="1:16" s="27" customFormat="1" ht="12.75">
      <c r="A85" s="14" t="s">
        <v>28</v>
      </c>
      <c r="B85" s="15">
        <v>0</v>
      </c>
      <c r="C85" s="15">
        <v>20.908327374</v>
      </c>
      <c r="D85" s="15">
        <v>2916.381456329</v>
      </c>
      <c r="E85" s="15">
        <v>132.19677831899997</v>
      </c>
      <c r="F85" s="65">
        <v>-44.88928003099999</v>
      </c>
      <c r="G85" s="65">
        <v>137.427881961</v>
      </c>
      <c r="H85" s="65">
        <v>0</v>
      </c>
      <c r="I85" s="65">
        <v>0</v>
      </c>
      <c r="J85" s="65">
        <v>0</v>
      </c>
      <c r="K85" s="65">
        <v>0</v>
      </c>
      <c r="L85" s="65">
        <v>0</v>
      </c>
      <c r="M85" s="65">
        <v>0</v>
      </c>
      <c r="N85" s="65">
        <f t="shared" si="1"/>
        <v>3162.0251639519993</v>
      </c>
      <c r="O85" s="12"/>
      <c r="P85" s="12"/>
    </row>
    <row r="86" spans="1:16" s="27" customFormat="1" ht="6" customHeight="1">
      <c r="A86" s="14"/>
      <c r="B86" s="64"/>
      <c r="C86" s="64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12"/>
      <c r="P86" s="12"/>
    </row>
    <row r="87" spans="1:14" s="12" customFormat="1" ht="12.75">
      <c r="A87" s="12" t="s">
        <v>30</v>
      </c>
      <c r="B87" s="13">
        <v>0</v>
      </c>
      <c r="C87" s="13">
        <v>0</v>
      </c>
      <c r="D87" s="13">
        <v>0</v>
      </c>
      <c r="E87" s="1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f t="shared" si="1"/>
        <v>0</v>
      </c>
    </row>
    <row r="88" spans="1:16" s="36" customFormat="1" ht="12.75">
      <c r="A88" s="14" t="s">
        <v>31</v>
      </c>
      <c r="B88" s="79">
        <v>0</v>
      </c>
      <c r="C88" s="79">
        <v>0</v>
      </c>
      <c r="D88" s="79">
        <v>0</v>
      </c>
      <c r="E88" s="79">
        <v>0</v>
      </c>
      <c r="F88" s="65">
        <v>0</v>
      </c>
      <c r="G88" s="65">
        <v>0</v>
      </c>
      <c r="H88" s="65">
        <v>0</v>
      </c>
      <c r="I88" s="65">
        <v>0</v>
      </c>
      <c r="J88" s="65">
        <v>0</v>
      </c>
      <c r="K88" s="65">
        <v>0</v>
      </c>
      <c r="L88" s="65">
        <v>0</v>
      </c>
      <c r="M88" s="65">
        <v>0</v>
      </c>
      <c r="N88" s="65">
        <f t="shared" si="1"/>
        <v>0</v>
      </c>
      <c r="O88" s="12"/>
      <c r="P88" s="12"/>
    </row>
    <row r="89" spans="1:16" s="36" customFormat="1" ht="12.75">
      <c r="A89" s="14" t="s">
        <v>32</v>
      </c>
      <c r="B89" s="79">
        <v>0</v>
      </c>
      <c r="C89" s="79">
        <v>0</v>
      </c>
      <c r="D89" s="79">
        <v>0</v>
      </c>
      <c r="E89" s="79">
        <v>0</v>
      </c>
      <c r="F89" s="65">
        <v>0</v>
      </c>
      <c r="G89" s="65">
        <v>0</v>
      </c>
      <c r="H89" s="65">
        <v>0</v>
      </c>
      <c r="I89" s="65">
        <v>0</v>
      </c>
      <c r="J89" s="65">
        <v>0</v>
      </c>
      <c r="K89" s="65">
        <v>0</v>
      </c>
      <c r="L89" s="65">
        <v>0</v>
      </c>
      <c r="M89" s="65">
        <v>0</v>
      </c>
      <c r="N89" s="65">
        <f t="shared" si="1"/>
        <v>0</v>
      </c>
      <c r="O89" s="12"/>
      <c r="P89" s="12"/>
    </row>
    <row r="90" spans="2:16" s="36" customFormat="1" ht="6.75" customHeight="1">
      <c r="B90" s="79"/>
      <c r="C90" s="79"/>
      <c r="D90" s="79"/>
      <c r="E90" s="79"/>
      <c r="F90" s="74"/>
      <c r="G90" s="74"/>
      <c r="H90" s="74"/>
      <c r="I90" s="74"/>
      <c r="J90" s="74"/>
      <c r="K90" s="74"/>
      <c r="L90" s="74"/>
      <c r="M90" s="74"/>
      <c r="N90" s="74"/>
      <c r="O90" s="12"/>
      <c r="P90" s="12"/>
    </row>
    <row r="91" spans="1:16" s="36" customFormat="1" ht="12.75">
      <c r="A91" s="12" t="s">
        <v>33</v>
      </c>
      <c r="B91" s="81">
        <v>-288.9225630920527</v>
      </c>
      <c r="C91" s="81">
        <v>0</v>
      </c>
      <c r="D91" s="81">
        <v>0</v>
      </c>
      <c r="E91" s="81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f t="shared" si="1"/>
        <v>-288.9225630920527</v>
      </c>
      <c r="O91" s="12"/>
      <c r="P91" s="12"/>
    </row>
    <row r="92" spans="1:16" s="36" customFormat="1" ht="12.75">
      <c r="A92" s="14" t="s">
        <v>83</v>
      </c>
      <c r="B92" s="79">
        <v>-288.9225630920527</v>
      </c>
      <c r="C92" s="79">
        <v>0</v>
      </c>
      <c r="D92" s="79">
        <v>0</v>
      </c>
      <c r="E92" s="79">
        <v>0</v>
      </c>
      <c r="F92" s="65">
        <v>0</v>
      </c>
      <c r="G92" s="65">
        <v>0</v>
      </c>
      <c r="H92" s="65">
        <v>0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f t="shared" si="1"/>
        <v>-288.9225630920527</v>
      </c>
      <c r="O92" s="12"/>
      <c r="P92" s="12"/>
    </row>
    <row r="93" spans="2:16" s="36" customFormat="1" ht="7.5" customHeight="1">
      <c r="B93" s="79"/>
      <c r="C93" s="79"/>
      <c r="D93" s="79"/>
      <c r="E93" s="79"/>
      <c r="F93" s="74"/>
      <c r="G93" s="74"/>
      <c r="H93" s="74"/>
      <c r="I93" s="74"/>
      <c r="J93" s="74"/>
      <c r="K93" s="74"/>
      <c r="L93" s="74"/>
      <c r="M93" s="74"/>
      <c r="N93" s="74"/>
      <c r="O93" s="12"/>
      <c r="P93" s="12"/>
    </row>
    <row r="94" spans="1:16" s="36" customFormat="1" ht="12.75" hidden="1">
      <c r="A94" s="12" t="s">
        <v>34</v>
      </c>
      <c r="B94" s="81">
        <v>440.0052810000525</v>
      </c>
      <c r="C94" s="81">
        <v>-750.229338374</v>
      </c>
      <c r="D94" s="81">
        <v>2429.494131381</v>
      </c>
      <c r="E94" s="81">
        <v>51.429600012000066</v>
      </c>
      <c r="F94" s="63">
        <v>108.53535803599992</v>
      </c>
      <c r="G94" s="63">
        <v>-19.8148951360007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f>+SUM(B94:M94)</f>
        <v>2259.4201369190514</v>
      </c>
      <c r="O94" s="12"/>
      <c r="P94" s="12"/>
    </row>
    <row r="95" spans="6:9" ht="14.25">
      <c r="F95" s="21"/>
      <c r="I95" s="75"/>
    </row>
    <row r="96" spans="1:9" ht="15">
      <c r="A96" s="4" t="s">
        <v>91</v>
      </c>
      <c r="F96" s="21"/>
      <c r="I96" s="75"/>
    </row>
    <row r="97" spans="1:6" ht="15">
      <c r="A97" s="47" t="s">
        <v>84</v>
      </c>
      <c r="F97" s="21"/>
    </row>
    <row r="98" ht="14.25">
      <c r="F98" s="21"/>
    </row>
    <row r="99" ht="14.25">
      <c r="F99" s="21"/>
    </row>
  </sheetData>
  <sheetProtection/>
  <mergeCells count="18">
    <mergeCell ref="M8:M9"/>
    <mergeCell ref="N8:N9"/>
    <mergeCell ref="G8:G9"/>
    <mergeCell ref="H8:H9"/>
    <mergeCell ref="I8:I9"/>
    <mergeCell ref="J8:J9"/>
    <mergeCell ref="K8:K9"/>
    <mergeCell ref="L8:L9"/>
    <mergeCell ref="A2:N2"/>
    <mergeCell ref="A3:N3"/>
    <mergeCell ref="A5:N5"/>
    <mergeCell ref="A6:N6"/>
    <mergeCell ref="A8:A9"/>
    <mergeCell ref="B8:B9"/>
    <mergeCell ref="C8:C9"/>
    <mergeCell ref="D8:D9"/>
    <mergeCell ref="E8:E9"/>
    <mergeCell ref="F8:F9"/>
  </mergeCells>
  <printOptions/>
  <pageMargins left="0.2" right="0.2" top="0.38" bottom="0.23" header="0.3" footer="0.3"/>
  <pageSetup fitToWidth="0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JUAARA</dc:creator>
  <cp:keywords/>
  <dc:description/>
  <cp:lastModifiedBy>Maria Pintos</cp:lastModifiedBy>
  <cp:lastPrinted>2017-07-11T12:58:56Z</cp:lastPrinted>
  <dcterms:created xsi:type="dcterms:W3CDTF">1998-08-06T20:23:21Z</dcterms:created>
  <dcterms:modified xsi:type="dcterms:W3CDTF">2018-07-04T11:42:27Z</dcterms:modified>
  <cp:category/>
  <cp:version/>
  <cp:contentType/>
  <cp:contentStatus/>
</cp:coreProperties>
</file>