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544" tabRatio="896" activeTab="0"/>
  </bookViews>
  <sheets>
    <sheet name="1" sheetId="1" r:id="rId1"/>
    <sheet name="2" sheetId="2" r:id="rId2"/>
  </sheets>
  <definedNames>
    <definedName name="_xlfn.IFERROR" hidden="1">#NAME?</definedName>
    <definedName name="acentral">#REF!</definedName>
  </definedNames>
  <calcPr fullCalcOnLoad="1"/>
</workbook>
</file>

<file path=xl/sharedStrings.xml><?xml version="1.0" encoding="utf-8"?>
<sst xmlns="http://schemas.openxmlformats.org/spreadsheetml/2006/main" count="178" uniqueCount="92">
  <si>
    <t>GASTO TOTAL OBLIGADO</t>
  </si>
  <si>
    <t>Conceptos</t>
  </si>
  <si>
    <t>Donaciones</t>
  </si>
  <si>
    <t>Subsidios</t>
  </si>
  <si>
    <t>SITUACIÓN FINANCIERA</t>
  </si>
  <si>
    <t>ADMINISTRACIÓN CENTRAL</t>
  </si>
  <si>
    <t>En miles de millones de G.</t>
  </si>
  <si>
    <t>INGRESO TOTAL (RECAUDADO)</t>
  </si>
  <si>
    <t>Contribuciones sociales</t>
  </si>
  <si>
    <t>De gobiernos extranjeros</t>
  </si>
  <si>
    <t>De organismos internacionales</t>
  </si>
  <si>
    <t>De otras unidades del gobierno general</t>
  </si>
  <si>
    <t>Otros ingresos</t>
  </si>
  <si>
    <t>Rentas de la propiedad</t>
  </si>
  <si>
    <t>Ventas de bienes y servicios</t>
  </si>
  <si>
    <t>Remuneración a los empleados</t>
  </si>
  <si>
    <t>Uso de bienes y servicios</t>
  </si>
  <si>
    <t>Intereses</t>
  </si>
  <si>
    <t>Prestaciones sociales</t>
  </si>
  <si>
    <t>Otros gastos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</si>
  <si>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</si>
  <si>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</si>
  <si>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</si>
  <si>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</si>
  <si>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</si>
  <si>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Transacciones en activos financieros y pasivos (financiamiento)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</si>
  <si>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</si>
  <si>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</si>
  <si>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</si>
  <si>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</si>
  <si>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</si>
  <si>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</si>
  <si>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</si>
  <si>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</si>
  <si>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Discrepancia Estadística</t>
  </si>
  <si>
    <t>% Ejec.</t>
  </si>
  <si>
    <t>% de Var.</t>
  </si>
  <si>
    <t>Manual de Estadísticas de las Finanzas Públicas 2001 (MEFP 2001)</t>
  </si>
  <si>
    <t>Otras Rentra a la propiedad</t>
  </si>
  <si>
    <t>Otras Ventas de Bienes y Servicios</t>
  </si>
  <si>
    <t xml:space="preserve">            Regalías y compensación Itaipú y Yacyretá</t>
  </si>
  <si>
    <t xml:space="preserve">            Compensacion cesion de energia Itaipu y Yacyreta</t>
  </si>
  <si>
    <t>Servicios no personales</t>
  </si>
  <si>
    <t>Bienes de consumo</t>
  </si>
  <si>
    <t>Comisiones</t>
  </si>
  <si>
    <t>Otros Usos de Bienes y Servicios</t>
  </si>
  <si>
    <t>Externa</t>
  </si>
  <si>
    <t>Interna</t>
  </si>
  <si>
    <r>
      <t>Ingresos tributarios</t>
    </r>
    <r>
      <rPr>
        <b/>
        <vertAlign val="subscript"/>
        <sz val="10"/>
        <rFont val="Times New Roman"/>
        <family val="1"/>
      </rPr>
      <t>1</t>
    </r>
  </si>
  <si>
    <t xml:space="preserve">           Corrientes</t>
  </si>
  <si>
    <t xml:space="preserve">           De Capital</t>
  </si>
  <si>
    <t xml:space="preserve">       De gobiernos extranjeros</t>
  </si>
  <si>
    <t xml:space="preserve">               Corrientes</t>
  </si>
  <si>
    <t xml:space="preserve">               De Capital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</si>
  <si>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</si>
  <si>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</si>
  <si>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</si>
  <si>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</si>
  <si>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</si>
  <si>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</si>
  <si>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</si>
  <si>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</si>
  <si>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</si>
  <si>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</si>
  <si>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 xml:space="preserve">       A organismos internacionales</t>
  </si>
  <si>
    <t xml:space="preserve">       A otras unidades del gobierno general</t>
  </si>
  <si>
    <r>
      <t>Fuente:</t>
    </r>
    <r>
      <rPr>
        <sz val="10"/>
        <rFont val="Times New Roman"/>
        <family val="1"/>
      </rPr>
      <t xml:space="preserve"> Sistema de Contabilidad (SICO) ; BCP - Cifras preliminares</t>
    </r>
  </si>
  <si>
    <t>Reduccion (-)/Aumento (+)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</si>
  <si>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</si>
  <si>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</si>
  <si>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</si>
  <si>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</si>
  <si>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</si>
  <si>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</si>
  <si>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</si>
  <si>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</si>
  <si>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</si>
  <si>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</si>
  <si>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</si>
  <si>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</si>
  <si>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Ejecución</t>
  </si>
  <si>
    <t xml:space="preserve">       De organismos internacionales</t>
  </si>
  <si>
    <t xml:space="preserve">       De otras unidades del gobierno general</t>
  </si>
  <si>
    <t>Reduccion (+)/Aumento (-)</t>
  </si>
  <si>
    <r>
      <t>Fuente:</t>
    </r>
    <r>
      <rPr>
        <sz val="11"/>
        <rFont val="Times New Roman"/>
        <family val="1"/>
      </rPr>
      <t xml:space="preserve"> Sistema de Contabilidad (SICO) ; BCP - Cifras preliminares</t>
    </r>
  </si>
  <si>
    <t xml:space="preserve">     Capital</t>
  </si>
  <si>
    <t>Presupuesto
Ajustado
2017</t>
  </si>
  <si>
    <t>Ingresos tributarios</t>
  </si>
  <si>
    <t>Ejecución
Febrero
2018</t>
  </si>
  <si>
    <t>Ejecución
Febrero
2017</t>
  </si>
  <si>
    <t>Presupuesto
Ajustado
2018</t>
  </si>
  <si>
    <r>
      <t xml:space="preserve">1 </t>
    </r>
    <r>
      <rPr>
        <sz val="10"/>
        <rFont val="Times New Roman"/>
        <family val="1"/>
      </rPr>
      <t>Ingresos Tributarios del mes de febrero serán distribuidos posteriormente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</si>
</sst>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#,##0.0"/>
    <numFmt numFmtId="177" formatCode="###,##0.0;\(###,##0.0\)"/>
    <numFmt numFmtId="178" formatCode="#,##0.0;\(#,##0.0\)"/>
    <numFmt numFmtId="179" formatCode="0.0%"/>
    <numFmt numFmtId="180" formatCode="0.0000000"/>
    <numFmt numFmtId="181" formatCode="#,##0.0;[Red]#,##0.0"/>
    <numFmt numFmtId="182" formatCode="[$-3C0A]dddd\,\ dd&quot; de &quot;mmmm&quot; de &quot;yyyy"/>
    <numFmt numFmtId="183" formatCode="[$-3C0A]hh:mm:ss\ AM/PM"/>
    <numFmt numFmtId="184" formatCode="#,##0.0_);[Red]\(#,##0.0\)"/>
    <numFmt numFmtId="185" formatCode="#,##0.00;\(#,##0.00\)"/>
    <numFmt numFmtId="186" formatCode="#,##0.000;\(#,##0.000\)"/>
    <numFmt numFmtId="187" formatCode="#,##0.0000;\(#,##0.0000\)"/>
    <numFmt numFmtId="188" formatCode="#,##0;\(#,##0\)"/>
    <numFmt numFmtId="189" formatCode="0.0000"/>
    <numFmt numFmtId="190" formatCode="0.000"/>
    <numFmt numFmtId="191" formatCode="0.0"/>
    <numFmt numFmtId="192" formatCode="#,##0.000"/>
    <numFmt numFmtId="193" formatCode="#,##0.0000"/>
    <numFmt numFmtId="194" formatCode="#,##0.00000"/>
    <numFmt numFmtId="195" formatCode="#,##0.0_);\(#,##0.0\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##,##0.00;\(###,##0.00\)"/>
    <numFmt numFmtId="201" formatCode="0.000%"/>
    <numFmt numFmtId="202" formatCode="0.0000%"/>
    <numFmt numFmtId="203" formatCode="###,##0.000;\(###,##0.000\)"/>
    <numFmt numFmtId="204" formatCode="###,##0.0000;\(###,##0.0000\)"/>
    <numFmt numFmtId="205" formatCode="###,##0.00000;\(###,##0.00000\)"/>
    <numFmt numFmtId="206" formatCode="###,##0.000000;\(###,##0.000000\)"/>
    <numFmt numFmtId="207" formatCode="###,##0.0000000;\(###,##0.0000000\)"/>
    <numFmt numFmtId="208" formatCode="###,##0.00000000;\(###,##0.00000000\)"/>
    <numFmt numFmtId="209" formatCode="#,##0.000000"/>
    <numFmt numFmtId="210" formatCode="#,##0.0000000"/>
  </numFmts>
  <fonts count="55">
    <font>
      <sz val="11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vertAlign val="subscript"/>
      <sz val="10"/>
      <name val="Times New Roman"/>
      <family val="1"/>
    </font>
    <font>
      <b/>
      <sz val="7"/>
      <name val="Book Antiqua"/>
      <family val="1"/>
    </font>
    <font>
      <b/>
      <sz val="14"/>
      <name val="Book Antiqua"/>
      <family val="1"/>
    </font>
    <font>
      <b/>
      <sz val="13"/>
      <name val="Times New Roman"/>
      <family val="1"/>
    </font>
    <font>
      <sz val="7.5"/>
      <name val="Arial"/>
      <family val="2"/>
    </font>
    <font>
      <b/>
      <i/>
      <sz val="10"/>
      <color indexed="8"/>
      <name val="Times New Roman"/>
      <family val="1"/>
    </font>
    <font>
      <sz val="12"/>
      <name val="Book Antiqua"/>
      <family val="1"/>
    </font>
    <font>
      <b/>
      <vertAlign val="subscript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3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17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47" fillId="31" borderId="0" applyNumberFormat="0" applyBorder="0" applyAlignment="0" applyProtection="0"/>
    <xf numFmtId="3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06">
    <xf numFmtId="3" fontId="0" fillId="0" borderId="0" xfId="0" applyAlignment="1">
      <alignment/>
    </xf>
    <xf numFmtId="0" fontId="6" fillId="33" borderId="0" xfId="0" applyNumberFormat="1" applyFont="1" applyFill="1" applyAlignment="1">
      <alignment horizontal="left"/>
    </xf>
    <xf numFmtId="3" fontId="11" fillId="0" borderId="0" xfId="0" applyFont="1" applyAlignment="1">
      <alignment horizontal="center"/>
    </xf>
    <xf numFmtId="3" fontId="12" fillId="0" borderId="0" xfId="0" applyFont="1" applyBorder="1" applyAlignment="1">
      <alignment horizontal="center"/>
    </xf>
    <xf numFmtId="3" fontId="10" fillId="33" borderId="0" xfId="0" applyFont="1" applyFill="1" applyAlignment="1">
      <alignment horizontal="left"/>
    </xf>
    <xf numFmtId="3" fontId="54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3" fillId="0" borderId="0" xfId="54" applyNumberFormat="1" applyFont="1" applyAlignment="1">
      <alignment/>
    </xf>
    <xf numFmtId="3" fontId="6" fillId="0" borderId="0" xfId="54" applyFont="1" applyAlignment="1">
      <alignment/>
    </xf>
    <xf numFmtId="3" fontId="5" fillId="0" borderId="0" xfId="0" applyNumberFormat="1" applyFont="1" applyAlignment="1">
      <alignment/>
    </xf>
    <xf numFmtId="0" fontId="14" fillId="0" borderId="0" xfId="0" applyNumberFormat="1" applyFont="1" applyBorder="1" applyAlignment="1" applyProtection="1">
      <alignment/>
      <protection/>
    </xf>
    <xf numFmtId="3" fontId="1" fillId="0" borderId="0" xfId="54" applyFont="1" applyFill="1" applyAlignment="1">
      <alignment horizontal="center"/>
    </xf>
    <xf numFmtId="3" fontId="4" fillId="0" borderId="0" xfId="54" applyFont="1" applyFill="1" applyAlignment="1">
      <alignment/>
    </xf>
    <xf numFmtId="178" fontId="4" fillId="0" borderId="0" xfId="54" applyNumberFormat="1" applyFont="1" applyFill="1" applyAlignment="1">
      <alignment/>
    </xf>
    <xf numFmtId="3" fontId="1" fillId="0" borderId="0" xfId="54" applyFont="1" applyFill="1" applyAlignment="1">
      <alignment/>
    </xf>
    <xf numFmtId="178" fontId="1" fillId="0" borderId="0" xfId="54" applyNumberFormat="1" applyFont="1" applyFill="1" applyAlignment="1">
      <alignment/>
    </xf>
    <xf numFmtId="3" fontId="5" fillId="0" borderId="0" xfId="54" applyFont="1" applyFill="1" applyAlignment="1">
      <alignment horizontal="left" indent="2"/>
    </xf>
    <xf numFmtId="178" fontId="5" fillId="0" borderId="0" xfId="54" applyNumberFormat="1" applyFont="1" applyFill="1" applyAlignment="1">
      <alignment horizontal="right"/>
    </xf>
    <xf numFmtId="3" fontId="5" fillId="0" borderId="0" xfId="54" applyFont="1" applyFill="1" applyAlignment="1">
      <alignment/>
    </xf>
    <xf numFmtId="3" fontId="5" fillId="0" borderId="0" xfId="54" applyFont="1" applyFill="1" applyBorder="1" applyAlignment="1">
      <alignment horizontal="left" indent="2"/>
    </xf>
    <xf numFmtId="178" fontId="5" fillId="0" borderId="0" xfId="54" applyNumberFormat="1" applyFont="1" applyFill="1" applyBorder="1" applyAlignment="1">
      <alignment horizontal="right"/>
    </xf>
    <xf numFmtId="178" fontId="3" fillId="0" borderId="0" xfId="54" applyNumberFormat="1" applyFont="1" applyFill="1" applyAlignment="1">
      <alignment horizontal="right"/>
    </xf>
    <xf numFmtId="178" fontId="1" fillId="0" borderId="0" xfId="54" applyNumberFormat="1" applyFont="1" applyFill="1" applyAlignment="1">
      <alignment horizontal="right"/>
    </xf>
    <xf numFmtId="178" fontId="54" fillId="0" borderId="0" xfId="0" applyNumberFormat="1" applyFont="1" applyAlignment="1" applyProtection="1">
      <alignment/>
      <protection/>
    </xf>
    <xf numFmtId="178" fontId="1" fillId="0" borderId="0" xfId="0" applyNumberFormat="1" applyFont="1" applyAlignment="1" applyProtection="1">
      <alignment/>
      <protection/>
    </xf>
    <xf numFmtId="178" fontId="1" fillId="0" borderId="10" xfId="54" applyNumberFormat="1" applyFont="1" applyFill="1" applyBorder="1" applyAlignment="1">
      <alignment horizontal="right"/>
    </xf>
    <xf numFmtId="4" fontId="4" fillId="0" borderId="0" xfId="54" applyNumberFormat="1" applyFont="1" applyFill="1" applyAlignment="1">
      <alignment horizontal="center"/>
    </xf>
    <xf numFmtId="4" fontId="1" fillId="0" borderId="0" xfId="54" applyNumberFormat="1" applyFont="1" applyFill="1" applyAlignment="1">
      <alignment horizontal="center"/>
    </xf>
    <xf numFmtId="4" fontId="5" fillId="0" borderId="0" xfId="54" applyNumberFormat="1" applyFont="1" applyFill="1" applyAlignment="1">
      <alignment horizontal="center"/>
    </xf>
    <xf numFmtId="4" fontId="5" fillId="0" borderId="0" xfId="54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/>
      <protection/>
    </xf>
    <xf numFmtId="3" fontId="4" fillId="0" borderId="0" xfId="54" applyFont="1" applyFill="1" applyBorder="1" applyAlignment="1">
      <alignment/>
    </xf>
    <xf numFmtId="178" fontId="4" fillId="0" borderId="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horizontal="center"/>
    </xf>
    <xf numFmtId="3" fontId="15" fillId="0" borderId="0" xfId="54" applyFont="1" applyFill="1" applyBorder="1" applyAlignment="1">
      <alignment/>
    </xf>
    <xf numFmtId="4" fontId="15" fillId="0" borderId="0" xfId="54" applyNumberFormat="1" applyFont="1" applyFill="1" applyBorder="1" applyAlignment="1">
      <alignment horizontal="center"/>
    </xf>
    <xf numFmtId="3" fontId="15" fillId="0" borderId="10" xfId="54" applyFont="1" applyFill="1" applyBorder="1" applyAlignment="1">
      <alignment/>
    </xf>
    <xf numFmtId="3" fontId="4" fillId="0" borderId="0" xfId="54" applyFont="1" applyFill="1" applyBorder="1" applyAlignment="1">
      <alignment vertical="center" wrapText="1"/>
    </xf>
    <xf numFmtId="4" fontId="4" fillId="0" borderId="0" xfId="54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/>
    </xf>
    <xf numFmtId="177" fontId="4" fillId="0" borderId="0" xfId="54" applyNumberFormat="1" applyFont="1" applyFill="1" applyAlignment="1">
      <alignment horizontal="center"/>
    </xf>
    <xf numFmtId="177" fontId="1" fillId="0" borderId="0" xfId="54" applyNumberFormat="1" applyFont="1" applyFill="1" applyAlignment="1">
      <alignment horizontal="center"/>
    </xf>
    <xf numFmtId="177" fontId="5" fillId="0" borderId="0" xfId="54" applyNumberFormat="1" applyFont="1" applyFill="1" applyAlignment="1">
      <alignment horizontal="center"/>
    </xf>
    <xf numFmtId="177" fontId="4" fillId="0" borderId="0" xfId="54" applyNumberFormat="1" applyFont="1" applyFill="1" applyBorder="1" applyAlignment="1">
      <alignment horizontal="center"/>
    </xf>
    <xf numFmtId="177" fontId="5" fillId="0" borderId="0" xfId="54" applyNumberFormat="1" applyFont="1" applyFill="1" applyBorder="1" applyAlignment="1">
      <alignment horizontal="center"/>
    </xf>
    <xf numFmtId="177" fontId="15" fillId="0" borderId="0" xfId="54" applyNumberFormat="1" applyFont="1" applyFill="1" applyBorder="1" applyAlignment="1">
      <alignment horizontal="center"/>
    </xf>
    <xf numFmtId="177" fontId="4" fillId="0" borderId="0" xfId="54" applyNumberFormat="1" applyFont="1" applyFill="1" applyBorder="1" applyAlignment="1">
      <alignment horizontal="center" vertical="center" wrapText="1"/>
    </xf>
    <xf numFmtId="3" fontId="5" fillId="0" borderId="0" xfId="54" applyFont="1" applyFill="1" applyAlignment="1">
      <alignment horizontal="left" indent="5"/>
    </xf>
    <xf numFmtId="3" fontId="5" fillId="0" borderId="0" xfId="54" applyFont="1" applyFill="1" applyAlignment="1">
      <alignment horizontal="left" indent="3"/>
    </xf>
    <xf numFmtId="3" fontId="5" fillId="0" borderId="0" xfId="54" applyFont="1" applyFill="1" applyAlignment="1">
      <alignment horizontal="left" wrapText="1" indent="2"/>
    </xf>
    <xf numFmtId="3" fontId="1" fillId="33" borderId="0" xfId="0" applyFont="1" applyFill="1" applyAlignment="1">
      <alignment/>
    </xf>
    <xf numFmtId="4" fontId="4" fillId="0" borderId="0" xfId="54" applyNumberFormat="1" applyFont="1" applyFill="1" applyAlignment="1">
      <alignment/>
    </xf>
    <xf numFmtId="4" fontId="1" fillId="0" borderId="0" xfId="54" applyNumberFormat="1" applyFont="1" applyFill="1" applyAlignment="1">
      <alignment/>
    </xf>
    <xf numFmtId="4" fontId="5" fillId="0" borderId="0" xfId="54" applyNumberFormat="1" applyFont="1" applyFill="1" applyAlignment="1">
      <alignment/>
    </xf>
    <xf numFmtId="4" fontId="4" fillId="0" borderId="0" xfId="54" applyNumberFormat="1" applyFont="1" applyFill="1" applyBorder="1" applyAlignment="1">
      <alignment/>
    </xf>
    <xf numFmtId="4" fontId="5" fillId="0" borderId="0" xfId="54" applyNumberFormat="1" applyFont="1" applyFill="1" applyBorder="1" applyAlignment="1">
      <alignment/>
    </xf>
    <xf numFmtId="4" fontId="15" fillId="0" borderId="0" xfId="54" applyNumberFormat="1" applyFont="1" applyFill="1" applyBorder="1" applyAlignment="1">
      <alignment/>
    </xf>
    <xf numFmtId="4" fontId="15" fillId="0" borderId="1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vertical="center" wrapText="1"/>
    </xf>
    <xf numFmtId="178" fontId="5" fillId="0" borderId="0" xfId="54" applyNumberFormat="1" applyFont="1" applyFill="1" applyAlignment="1">
      <alignment/>
    </xf>
    <xf numFmtId="178" fontId="1" fillId="0" borderId="0" xfId="54" applyNumberFormat="1" applyFont="1" applyFill="1" applyAlignment="1">
      <alignment/>
    </xf>
    <xf numFmtId="178" fontId="54" fillId="0" borderId="0" xfId="0" applyNumberFormat="1" applyFont="1" applyAlignment="1" applyProtection="1">
      <alignment/>
      <protection/>
    </xf>
    <xf numFmtId="178" fontId="1" fillId="0" borderId="0" xfId="0" applyNumberFormat="1" applyFont="1" applyAlignment="1" applyProtection="1">
      <alignment/>
      <protection/>
    </xf>
    <xf numFmtId="3" fontId="16" fillId="0" borderId="0" xfId="0" applyFont="1" applyBorder="1" applyAlignment="1">
      <alignment horizontal="center"/>
    </xf>
    <xf numFmtId="176" fontId="4" fillId="0" borderId="0" xfId="54" applyNumberFormat="1" applyFont="1" applyFill="1" applyAlignment="1">
      <alignment/>
    </xf>
    <xf numFmtId="176" fontId="4" fillId="0" borderId="0" xfId="54" applyNumberFormat="1" applyFont="1" applyFill="1" applyAlignment="1">
      <alignment horizontal="center"/>
    </xf>
    <xf numFmtId="176" fontId="1" fillId="0" borderId="0" xfId="54" applyNumberFormat="1" applyFont="1" applyFill="1" applyAlignment="1">
      <alignment/>
    </xf>
    <xf numFmtId="176" fontId="1" fillId="0" borderId="0" xfId="54" applyNumberFormat="1" applyFont="1" applyFill="1" applyAlignment="1">
      <alignment horizontal="center"/>
    </xf>
    <xf numFmtId="176" fontId="5" fillId="0" borderId="0" xfId="54" applyNumberFormat="1" applyFont="1" applyFill="1" applyAlignment="1">
      <alignment horizontal="right"/>
    </xf>
    <xf numFmtId="176" fontId="5" fillId="0" borderId="0" xfId="54" applyNumberFormat="1" applyFont="1" applyFill="1" applyAlignment="1">
      <alignment horizontal="center"/>
    </xf>
    <xf numFmtId="176" fontId="4" fillId="0" borderId="0" xfId="54" applyNumberFormat="1" applyFont="1" applyFill="1" applyBorder="1" applyAlignment="1">
      <alignment/>
    </xf>
    <xf numFmtId="176" fontId="4" fillId="0" borderId="0" xfId="54" applyNumberFormat="1" applyFont="1" applyFill="1" applyBorder="1" applyAlignment="1">
      <alignment horizontal="center"/>
    </xf>
    <xf numFmtId="176" fontId="5" fillId="0" borderId="0" xfId="54" applyNumberFormat="1" applyFont="1" applyFill="1" applyBorder="1" applyAlignment="1">
      <alignment horizontal="right"/>
    </xf>
    <xf numFmtId="176" fontId="5" fillId="0" borderId="0" xfId="54" applyNumberFormat="1" applyFont="1" applyFill="1" applyBorder="1" applyAlignment="1">
      <alignment horizontal="center"/>
    </xf>
    <xf numFmtId="176" fontId="3" fillId="0" borderId="0" xfId="54" applyNumberFormat="1" applyFont="1" applyFill="1" applyAlignment="1">
      <alignment horizontal="right"/>
    </xf>
    <xf numFmtId="176" fontId="15" fillId="0" borderId="0" xfId="54" applyNumberFormat="1" applyFont="1" applyFill="1" applyBorder="1" applyAlignment="1">
      <alignment horizontal="center"/>
    </xf>
    <xf numFmtId="176" fontId="1" fillId="0" borderId="0" xfId="54" applyNumberFormat="1" applyFont="1" applyFill="1" applyAlignment="1">
      <alignment horizontal="right"/>
    </xf>
    <xf numFmtId="176" fontId="1" fillId="0" borderId="10" xfId="54" applyNumberFormat="1" applyFont="1" applyFill="1" applyBorder="1" applyAlignment="1">
      <alignment horizontal="right"/>
    </xf>
    <xf numFmtId="176" fontId="1" fillId="0" borderId="10" xfId="54" applyNumberFormat="1" applyFont="1" applyFill="1" applyBorder="1" applyAlignment="1">
      <alignment horizontal="center"/>
    </xf>
    <xf numFmtId="3" fontId="4" fillId="0" borderId="0" xfId="54" applyFont="1" applyFill="1" applyBorder="1" applyAlignment="1">
      <alignment vertical="center"/>
    </xf>
    <xf numFmtId="176" fontId="4" fillId="0" borderId="0" xfId="54" applyNumberFormat="1" applyFont="1" applyFill="1" applyBorder="1" applyAlignment="1">
      <alignment horizontal="center" vertical="center" wrapText="1"/>
    </xf>
    <xf numFmtId="176" fontId="54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 horizontal="center"/>
      <protection/>
    </xf>
    <xf numFmtId="176" fontId="1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178" fontId="1" fillId="0" borderId="0" xfId="54" applyNumberFormat="1" applyFont="1" applyFill="1" applyAlignment="1">
      <alignment horizontal="center"/>
    </xf>
    <xf numFmtId="178" fontId="54" fillId="0" borderId="0" xfId="0" applyNumberFormat="1" applyFont="1" applyAlignment="1" applyProtection="1">
      <alignment horizontal="center"/>
      <protection/>
    </xf>
    <xf numFmtId="178" fontId="1" fillId="0" borderId="0" xfId="0" applyNumberFormat="1" applyFont="1" applyAlignment="1" applyProtection="1">
      <alignment horizontal="center"/>
      <protection/>
    </xf>
    <xf numFmtId="178" fontId="54" fillId="0" borderId="0" xfId="0" applyNumberFormat="1" applyFont="1" applyFill="1" applyAlignment="1" applyProtection="1">
      <alignment/>
      <protection/>
    </xf>
    <xf numFmtId="178" fontId="54" fillId="0" borderId="0" xfId="0" applyNumberFormat="1" applyFont="1" applyFill="1" applyAlignment="1" applyProtection="1">
      <alignment/>
      <protection/>
    </xf>
    <xf numFmtId="178" fontId="1" fillId="0" borderId="0" xfId="0" applyNumberFormat="1" applyFont="1" applyFill="1" applyAlignment="1" applyProtection="1">
      <alignment/>
      <protection/>
    </xf>
    <xf numFmtId="178" fontId="1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210" fontId="1" fillId="0" borderId="0" xfId="54" applyNumberFormat="1" applyFont="1" applyFill="1" applyAlignment="1">
      <alignment/>
    </xf>
    <xf numFmtId="3" fontId="1" fillId="0" borderId="0" xfId="54" applyFont="1" applyFill="1" applyBorder="1" applyAlignment="1">
      <alignment/>
    </xf>
    <xf numFmtId="3" fontId="5" fillId="0" borderId="0" xfId="54" applyFont="1" applyFill="1" applyBorder="1" applyAlignment="1">
      <alignment horizontal="left" indent="5"/>
    </xf>
    <xf numFmtId="3" fontId="5" fillId="0" borderId="0" xfId="54" applyFont="1" applyFill="1" applyBorder="1" applyAlignment="1">
      <alignment horizontal="left" indent="3"/>
    </xf>
    <xf numFmtId="3" fontId="5" fillId="0" borderId="0" xfId="54" applyFont="1" applyFill="1" applyBorder="1" applyAlignment="1">
      <alignment horizontal="left" wrapText="1" indent="2"/>
    </xf>
    <xf numFmtId="0" fontId="7" fillId="0" borderId="0" xfId="0" applyNumberFormat="1" applyFont="1" applyBorder="1" applyAlignment="1" applyProtection="1">
      <alignment/>
      <protection/>
    </xf>
    <xf numFmtId="178" fontId="1" fillId="0" borderId="10" xfId="54" applyNumberFormat="1" applyFont="1" applyFill="1" applyBorder="1" applyAlignment="1">
      <alignment horizontal="center"/>
    </xf>
    <xf numFmtId="3" fontId="12" fillId="0" borderId="0" xfId="0" applyFont="1" applyBorder="1" applyAlignment="1">
      <alignment horizontal="center"/>
    </xf>
    <xf numFmtId="3" fontId="1" fillId="0" borderId="11" xfId="54" applyFont="1" applyFill="1" applyBorder="1" applyAlignment="1">
      <alignment horizontal="center" vertical="center" wrapText="1"/>
    </xf>
    <xf numFmtId="3" fontId="1" fillId="0" borderId="12" xfId="54" applyFont="1" applyFill="1" applyBorder="1" applyAlignment="1">
      <alignment horizontal="center" vertical="center" wrapText="1"/>
    </xf>
    <xf numFmtId="3" fontId="16" fillId="0" borderId="0" xfId="0" applyFont="1" applyBorder="1" applyAlignment="1">
      <alignment horizontal="center"/>
    </xf>
    <xf numFmtId="3" fontId="1" fillId="0" borderId="11" xfId="54" applyFont="1" applyFill="1" applyBorder="1" applyAlignment="1">
      <alignment horizontal="center" vertical="center"/>
    </xf>
    <xf numFmtId="3" fontId="1" fillId="0" borderId="12" xfId="54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0</xdr:col>
      <xdr:colOff>1352550</xdr:colOff>
      <xdr:row>2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276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628650</xdr:colOff>
      <xdr:row>0</xdr:row>
      <xdr:rowOff>38100</xdr:rowOff>
    </xdr:from>
    <xdr:to>
      <xdr:col>7</xdr:col>
      <xdr:colOff>476250</xdr:colOff>
      <xdr:row>2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38100"/>
          <a:ext cx="971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0</xdr:col>
      <xdr:colOff>1066800</xdr:colOff>
      <xdr:row>2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028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0</xdr:rowOff>
    </xdr:from>
    <xdr:to>
      <xdr:col>13</xdr:col>
      <xdr:colOff>666750</xdr:colOff>
      <xdr:row>2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0"/>
          <a:ext cx="666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08"/>
  <sheetViews>
    <sheetView showGridLines="0" tabSelected="1" zoomScalePageLayoutView="0" workbookViewId="0" topLeftCell="A1">
      <selection activeCell="B9" sqref="B9:B10"/>
    </sheetView>
  </sheetViews>
  <sheetFormatPr defaultColWidth="11.00390625" defaultRowHeight="14.25" outlineLevelRow="2"/>
  <cols>
    <col min="1" max="1" width="43.00390625" style="6" customWidth="1"/>
    <col min="2" max="2" width="11.125" style="6" bestFit="1" customWidth="1"/>
    <col min="3" max="3" width="9.50390625" style="6" bestFit="1" customWidth="1"/>
    <col min="4" max="4" width="6.875" style="6" bestFit="1" customWidth="1"/>
    <col min="5" max="5" width="11.125" style="6" bestFit="1" customWidth="1"/>
    <col min="6" max="6" width="8.375" style="5" customWidth="1"/>
    <col min="7" max="7" width="6.375" style="6" bestFit="1" customWidth="1"/>
    <col min="8" max="8" width="8.00390625" style="6" bestFit="1" customWidth="1"/>
    <col min="9" max="16384" width="11.00390625" style="6" customWidth="1"/>
  </cols>
  <sheetData>
    <row r="1" spans="1:8" ht="15">
      <c r="A1" s="1"/>
      <c r="B1" s="1"/>
      <c r="C1" s="2"/>
      <c r="D1" s="1"/>
      <c r="E1" s="1"/>
      <c r="F1" s="1"/>
      <c r="G1" s="1"/>
      <c r="H1" s="1"/>
    </row>
    <row r="2" spans="1:8" ht="25.5" customHeight="1">
      <c r="A2" s="100" t="s">
        <v>4</v>
      </c>
      <c r="B2" s="100"/>
      <c r="C2" s="100"/>
      <c r="D2" s="100"/>
      <c r="E2" s="100"/>
      <c r="F2" s="100"/>
      <c r="G2" s="100"/>
      <c r="H2" s="100"/>
    </row>
    <row r="3" spans="1:8" ht="15">
      <c r="A3" s="103" t="s">
        <v>37</v>
      </c>
      <c r="B3" s="103"/>
      <c r="C3" s="103"/>
      <c r="D3" s="103"/>
      <c r="E3" s="103"/>
      <c r="F3" s="103"/>
      <c r="G3" s="103"/>
      <c r="H3" s="103"/>
    </row>
    <row r="4" spans="1:8" ht="7.5" customHeight="1">
      <c r="A4" s="3"/>
      <c r="B4" s="3"/>
      <c r="C4" s="3"/>
      <c r="D4" s="3"/>
      <c r="E4" s="3"/>
      <c r="F4" s="3"/>
      <c r="G4" s="3"/>
      <c r="H4" s="3"/>
    </row>
    <row r="5" spans="1:249" ht="18">
      <c r="A5" s="100" t="s">
        <v>5</v>
      </c>
      <c r="B5" s="100"/>
      <c r="C5" s="100"/>
      <c r="D5" s="100"/>
      <c r="E5" s="100"/>
      <c r="F5" s="100"/>
      <c r="G5" s="100"/>
      <c r="H5" s="10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</row>
    <row r="6" spans="1:249" ht="18">
      <c r="A6" s="100" t="s">
        <v>6</v>
      </c>
      <c r="B6" s="100"/>
      <c r="C6" s="100"/>
      <c r="D6" s="100"/>
      <c r="E6" s="100"/>
      <c r="F6" s="100"/>
      <c r="G6" s="100"/>
      <c r="H6" s="10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</row>
    <row r="7" spans="1:249" ht="16.5">
      <c r="A7" s="9"/>
      <c r="B7" s="9"/>
      <c r="C7" s="9"/>
      <c r="D7" s="9"/>
      <c r="E7" s="9"/>
      <c r="F7" s="7"/>
      <c r="G7" s="9"/>
      <c r="H7" s="9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</row>
    <row r="8" spans="1:8" ht="6" customHeight="1" thickBot="1">
      <c r="A8" s="10"/>
      <c r="B8" s="10"/>
      <c r="C8" s="10"/>
      <c r="D8" s="10"/>
      <c r="E8" s="10"/>
      <c r="G8" s="10"/>
      <c r="H8" s="10"/>
    </row>
    <row r="9" spans="1:8" s="11" customFormat="1" ht="16.5" customHeight="1">
      <c r="A9" s="104" t="s">
        <v>1</v>
      </c>
      <c r="B9" s="101" t="s">
        <v>86</v>
      </c>
      <c r="C9" s="101" t="s">
        <v>89</v>
      </c>
      <c r="D9" s="101" t="s">
        <v>35</v>
      </c>
      <c r="E9" s="101" t="s">
        <v>90</v>
      </c>
      <c r="F9" s="101" t="s">
        <v>88</v>
      </c>
      <c r="G9" s="101" t="s">
        <v>35</v>
      </c>
      <c r="H9" s="101" t="s">
        <v>36</v>
      </c>
    </row>
    <row r="10" spans="1:8" s="11" customFormat="1" ht="23.25" customHeight="1" thickBot="1">
      <c r="A10" s="105"/>
      <c r="B10" s="102"/>
      <c r="C10" s="102"/>
      <c r="D10" s="102"/>
      <c r="E10" s="102"/>
      <c r="F10" s="102"/>
      <c r="G10" s="102"/>
      <c r="H10" s="102"/>
    </row>
    <row r="11" spans="1:8" s="14" customFormat="1" ht="12.75">
      <c r="A11" s="31" t="s">
        <v>7</v>
      </c>
      <c r="B11" s="13">
        <v>34114.715861715005</v>
      </c>
      <c r="C11" s="13">
        <v>4341.260006512999</v>
      </c>
      <c r="D11" s="51">
        <f>_xlfn.IFERROR((C11/B11*100),0)</f>
        <v>12.725476079327242</v>
      </c>
      <c r="E11" s="13">
        <v>37126.875989917</v>
      </c>
      <c r="F11" s="13">
        <v>4378.951386233</v>
      </c>
      <c r="G11" s="26">
        <f>_xlfn.IFERROR((F11/E11*100),0)</f>
        <v>11.794559249806651</v>
      </c>
      <c r="H11" s="40">
        <f>IF(C11&lt;&gt;0,F11/C11*100-100," ")</f>
        <v>0.8682129073922056</v>
      </c>
    </row>
    <row r="12" spans="1:8" s="14" customFormat="1" ht="6.75" customHeight="1">
      <c r="A12" s="31"/>
      <c r="B12" s="13"/>
      <c r="C12" s="13"/>
      <c r="D12" s="51"/>
      <c r="E12" s="13"/>
      <c r="F12" s="13"/>
      <c r="G12" s="26"/>
      <c r="H12" s="40"/>
    </row>
    <row r="13" spans="1:8" s="14" customFormat="1" ht="12.75" outlineLevel="1">
      <c r="A13" s="94" t="s">
        <v>87</v>
      </c>
      <c r="B13" s="15">
        <v>20723.875358234003</v>
      </c>
      <c r="C13" s="15">
        <v>2848.6128345829998</v>
      </c>
      <c r="D13" s="52">
        <f>_xlfn.IFERROR((C13/B13*100),0)</f>
        <v>13.745560544742371</v>
      </c>
      <c r="E13" s="15">
        <v>23135.847568934</v>
      </c>
      <c r="F13" s="15">
        <v>3259.336897658</v>
      </c>
      <c r="G13" s="27">
        <f>_xlfn.IFERROR((F13/E13*100),0)</f>
        <v>14.087821455197183</v>
      </c>
      <c r="H13" s="41">
        <f>IF(C13&lt;&gt;0,F13/C13*100-100," ")</f>
        <v>14.418388420100086</v>
      </c>
    </row>
    <row r="14" spans="1:8" s="30" customFormat="1" ht="6" customHeight="1">
      <c r="A14" s="19"/>
      <c r="B14" s="17"/>
      <c r="C14" s="17"/>
      <c r="D14" s="53"/>
      <c r="E14" s="17"/>
      <c r="F14" s="17"/>
      <c r="G14" s="28"/>
      <c r="H14" s="42"/>
    </row>
    <row r="15" spans="1:8" s="18" customFormat="1" ht="12.75" outlineLevel="2">
      <c r="A15" s="94" t="s">
        <v>8</v>
      </c>
      <c r="B15" s="15">
        <v>2232.5069593440003</v>
      </c>
      <c r="C15" s="15">
        <v>591.751350843</v>
      </c>
      <c r="D15" s="52">
        <f>_xlfn.IFERROR((C15/B15*100),0)</f>
        <v>26.506136895397635</v>
      </c>
      <c r="E15" s="15">
        <v>2968.686100475</v>
      </c>
      <c r="F15" s="15">
        <v>234.31406221900002</v>
      </c>
      <c r="G15" s="27">
        <f>_xlfn.IFERROR((F15/E15*100),0)</f>
        <v>7.892854087251225</v>
      </c>
      <c r="H15" s="41">
        <f>IF(C15&lt;&gt;0,F15/C15*100-100," ")</f>
        <v>-60.40329069207873</v>
      </c>
    </row>
    <row r="16" spans="1:8" s="30" customFormat="1" ht="8.25" customHeight="1">
      <c r="A16" s="19"/>
      <c r="B16" s="17"/>
      <c r="C16" s="17"/>
      <c r="D16" s="53"/>
      <c r="E16" s="17"/>
      <c r="F16" s="17"/>
      <c r="G16" s="28"/>
      <c r="H16" s="42"/>
    </row>
    <row r="17" spans="1:8" s="18" customFormat="1" ht="12.75" outlineLevel="2">
      <c r="A17" s="94" t="s">
        <v>2</v>
      </c>
      <c r="B17" s="15">
        <v>1622.005857463</v>
      </c>
      <c r="C17" s="15">
        <v>95.063857092</v>
      </c>
      <c r="D17" s="52">
        <f aca="true" t="shared" si="0" ref="D17:D34">_xlfn.IFERROR((C17/B17*100),0)</f>
        <v>5.860882477988741</v>
      </c>
      <c r="E17" s="15">
        <v>2156.7072158660003</v>
      </c>
      <c r="F17" s="15">
        <v>113.98611204</v>
      </c>
      <c r="G17" s="27">
        <f aca="true" t="shared" si="1" ref="G17:G34">_xlfn.IFERROR((F17/E17*100),0)</f>
        <v>5.285191759059897</v>
      </c>
      <c r="H17" s="41">
        <f aca="true" t="shared" si="2" ref="H17:H34">IF(C17&lt;&gt;0,F17/C17*100-100," ")</f>
        <v>19.90478350745603</v>
      </c>
    </row>
    <row r="18" spans="1:8" s="30" customFormat="1" ht="12.75" hidden="1">
      <c r="A18" s="19" t="s">
        <v>9</v>
      </c>
      <c r="B18" s="17">
        <v>601.585394166</v>
      </c>
      <c r="C18" s="17">
        <v>1.166440697</v>
      </c>
      <c r="D18" s="53">
        <f t="shared" si="0"/>
        <v>0.19389445094774613</v>
      </c>
      <c r="E18" s="17">
        <v>1161.7156410220002</v>
      </c>
      <c r="F18" s="17">
        <v>0</v>
      </c>
      <c r="G18" s="28">
        <f t="shared" si="1"/>
        <v>0</v>
      </c>
      <c r="H18" s="42">
        <f t="shared" si="2"/>
        <v>-100</v>
      </c>
    </row>
    <row r="19" spans="1:8" s="30" customFormat="1" ht="12.75" hidden="1">
      <c r="A19" s="19" t="s">
        <v>49</v>
      </c>
      <c r="B19" s="17">
        <v>50.162243238</v>
      </c>
      <c r="C19" s="17">
        <v>0.359783452</v>
      </c>
      <c r="D19" s="53">
        <f t="shared" si="0"/>
        <v>0.717239558631718</v>
      </c>
      <c r="E19" s="17">
        <v>10.67890697</v>
      </c>
      <c r="F19" s="17">
        <v>0</v>
      </c>
      <c r="G19" s="28">
        <f t="shared" si="1"/>
        <v>0</v>
      </c>
      <c r="H19" s="42">
        <f t="shared" si="2"/>
        <v>-100</v>
      </c>
    </row>
    <row r="20" spans="1:8" s="30" customFormat="1" ht="12.75" hidden="1">
      <c r="A20" s="19" t="s">
        <v>50</v>
      </c>
      <c r="B20" s="17">
        <v>551.423150928</v>
      </c>
      <c r="C20" s="17">
        <v>0.806657245</v>
      </c>
      <c r="D20" s="53">
        <f t="shared" si="0"/>
        <v>0.1462864306009753</v>
      </c>
      <c r="E20" s="17">
        <v>1151.0367340520002</v>
      </c>
      <c r="F20" s="17">
        <v>0</v>
      </c>
      <c r="G20" s="28">
        <f t="shared" si="1"/>
        <v>0</v>
      </c>
      <c r="H20" s="42">
        <f t="shared" si="2"/>
        <v>-100</v>
      </c>
    </row>
    <row r="21" spans="1:8" s="30" customFormat="1" ht="12.75" hidden="1">
      <c r="A21" s="19" t="s">
        <v>10</v>
      </c>
      <c r="B21" s="17">
        <v>13.976357531000001</v>
      </c>
      <c r="C21" s="17">
        <v>1.5926889180000001</v>
      </c>
      <c r="D21" s="53">
        <f t="shared" si="0"/>
        <v>11.395593697909959</v>
      </c>
      <c r="E21" s="17">
        <v>6.9560252700000005</v>
      </c>
      <c r="F21" s="17">
        <v>6.050122635</v>
      </c>
      <c r="G21" s="28">
        <f t="shared" si="1"/>
        <v>86.97672018376666</v>
      </c>
      <c r="H21" s="42">
        <f t="shared" si="2"/>
        <v>279.86844553407</v>
      </c>
    </row>
    <row r="22" spans="1:8" s="30" customFormat="1" ht="12.75" hidden="1">
      <c r="A22" s="19" t="s">
        <v>49</v>
      </c>
      <c r="B22" s="17">
        <v>2.035638</v>
      </c>
      <c r="C22" s="17">
        <v>0.20612412</v>
      </c>
      <c r="D22" s="53">
        <f t="shared" si="0"/>
        <v>10.125774818508988</v>
      </c>
      <c r="E22" s="17">
        <v>0.42089827</v>
      </c>
      <c r="F22" s="17">
        <v>0</v>
      </c>
      <c r="G22" s="28">
        <f t="shared" si="1"/>
        <v>0</v>
      </c>
      <c r="H22" s="42">
        <f t="shared" si="2"/>
        <v>-100</v>
      </c>
    </row>
    <row r="23" spans="1:8" s="30" customFormat="1" ht="12.75" hidden="1">
      <c r="A23" s="19" t="s">
        <v>50</v>
      </c>
      <c r="B23" s="17">
        <v>11.940719531000001</v>
      </c>
      <c r="C23" s="17">
        <v>1.3865647980000002</v>
      </c>
      <c r="D23" s="53">
        <f t="shared" si="0"/>
        <v>11.61207073326074</v>
      </c>
      <c r="E23" s="17">
        <v>6.535127</v>
      </c>
      <c r="F23" s="17">
        <v>6.050122635</v>
      </c>
      <c r="G23" s="28">
        <f t="shared" si="1"/>
        <v>92.5785013053304</v>
      </c>
      <c r="H23" s="42">
        <f t="shared" si="2"/>
        <v>336.33897555503927</v>
      </c>
    </row>
    <row r="24" spans="1:8" s="30" customFormat="1" ht="12.75" hidden="1">
      <c r="A24" s="19" t="s">
        <v>11</v>
      </c>
      <c r="B24" s="17">
        <v>1006.444105766</v>
      </c>
      <c r="C24" s="17">
        <v>92.304727477</v>
      </c>
      <c r="D24" s="53">
        <f t="shared" si="0"/>
        <v>9.171371459992535</v>
      </c>
      <c r="E24" s="17">
        <v>988.035549574</v>
      </c>
      <c r="F24" s="17">
        <v>107.935989405</v>
      </c>
      <c r="G24" s="28">
        <f t="shared" si="1"/>
        <v>10.924302212763248</v>
      </c>
      <c r="H24" s="42">
        <f t="shared" si="2"/>
        <v>16.934411004999617</v>
      </c>
    </row>
    <row r="25" spans="1:8" s="30" customFormat="1" ht="12.75" hidden="1">
      <c r="A25" s="19" t="s">
        <v>49</v>
      </c>
      <c r="B25" s="17">
        <v>1006.444105766</v>
      </c>
      <c r="C25" s="17">
        <v>92.304727477</v>
      </c>
      <c r="D25" s="53">
        <f t="shared" si="0"/>
        <v>9.171371459992535</v>
      </c>
      <c r="E25" s="17">
        <v>988.035549574</v>
      </c>
      <c r="F25" s="17">
        <v>107.935989405</v>
      </c>
      <c r="G25" s="28">
        <f t="shared" si="1"/>
        <v>10.924302212763248</v>
      </c>
      <c r="H25" s="42">
        <f t="shared" si="2"/>
        <v>16.934411004999617</v>
      </c>
    </row>
    <row r="26" spans="1:8" s="30" customFormat="1" ht="12.75" hidden="1">
      <c r="A26" s="19" t="s">
        <v>50</v>
      </c>
      <c r="B26" s="17">
        <v>0</v>
      </c>
      <c r="C26" s="17">
        <v>0</v>
      </c>
      <c r="D26" s="53">
        <f t="shared" si="0"/>
        <v>0</v>
      </c>
      <c r="E26" s="17">
        <v>0</v>
      </c>
      <c r="F26" s="17">
        <v>0</v>
      </c>
      <c r="G26" s="28">
        <f t="shared" si="1"/>
        <v>0</v>
      </c>
      <c r="H26" s="42" t="str">
        <f t="shared" si="2"/>
        <v> </v>
      </c>
    </row>
    <row r="27" spans="1:8" s="18" customFormat="1" ht="12.75" outlineLevel="2">
      <c r="A27" s="94" t="s">
        <v>12</v>
      </c>
      <c r="B27" s="15">
        <v>9536.327686674</v>
      </c>
      <c r="C27" s="15">
        <v>805.831963995</v>
      </c>
      <c r="D27" s="52">
        <f t="shared" si="0"/>
        <v>8.450128712765022</v>
      </c>
      <c r="E27" s="15">
        <v>8865.635104642</v>
      </c>
      <c r="F27" s="15">
        <v>771.3143143160002</v>
      </c>
      <c r="G27" s="27">
        <f t="shared" si="1"/>
        <v>8.700045797194427</v>
      </c>
      <c r="H27" s="41">
        <f t="shared" si="2"/>
        <v>-4.283479834663652</v>
      </c>
    </row>
    <row r="28" spans="1:8" s="30" customFormat="1" ht="12.75" hidden="1">
      <c r="A28" s="19" t="s">
        <v>13</v>
      </c>
      <c r="B28" s="17">
        <v>3289.015885639</v>
      </c>
      <c r="C28" s="17">
        <v>299.433733278</v>
      </c>
      <c r="D28" s="53">
        <f t="shared" si="0"/>
        <v>9.104052509610336</v>
      </c>
      <c r="E28" s="17">
        <v>2856.4103692599997</v>
      </c>
      <c r="F28" s="17">
        <v>191.34314921300003</v>
      </c>
      <c r="G28" s="28">
        <f t="shared" si="1"/>
        <v>6.698727580329105</v>
      </c>
      <c r="H28" s="42">
        <f t="shared" si="2"/>
        <v>-36.098332302675665</v>
      </c>
    </row>
    <row r="29" spans="1:8" s="30" customFormat="1" ht="14.25" customHeight="1" hidden="1">
      <c r="A29" s="19" t="s">
        <v>40</v>
      </c>
      <c r="B29" s="17">
        <v>2283.125909954</v>
      </c>
      <c r="C29" s="17">
        <v>168.609692911</v>
      </c>
      <c r="D29" s="53">
        <f t="shared" si="0"/>
        <v>7.385036987048915</v>
      </c>
      <c r="E29" s="17">
        <v>1966.559445842</v>
      </c>
      <c r="F29" s="17">
        <v>143.793059335</v>
      </c>
      <c r="G29" s="28">
        <f t="shared" si="1"/>
        <v>7.311910130102054</v>
      </c>
      <c r="H29" s="42">
        <f t="shared" si="2"/>
        <v>-14.718390827684715</v>
      </c>
    </row>
    <row r="30" spans="1:8" s="30" customFormat="1" ht="14.25" customHeight="1" hidden="1">
      <c r="A30" s="95" t="s">
        <v>38</v>
      </c>
      <c r="B30" s="17">
        <v>1005.889975685</v>
      </c>
      <c r="C30" s="17">
        <v>130.82404036699998</v>
      </c>
      <c r="D30" s="53">
        <f t="shared" si="0"/>
        <v>13.005800189818</v>
      </c>
      <c r="E30" s="17">
        <v>889.8509234180001</v>
      </c>
      <c r="F30" s="17">
        <v>47.550089878</v>
      </c>
      <c r="G30" s="28">
        <f t="shared" si="1"/>
        <v>5.343601790663507</v>
      </c>
      <c r="H30" s="42">
        <f t="shared" si="2"/>
        <v>-63.653400594716395</v>
      </c>
    </row>
    <row r="31" spans="1:8" s="30" customFormat="1" ht="12.75" hidden="1">
      <c r="A31" s="19" t="s">
        <v>14</v>
      </c>
      <c r="B31" s="17">
        <v>2310.1496987990004</v>
      </c>
      <c r="C31" s="17">
        <v>489.3249409230001</v>
      </c>
      <c r="D31" s="53">
        <f t="shared" si="0"/>
        <v>21.181525213599368</v>
      </c>
      <c r="E31" s="17">
        <v>2187.9873974879997</v>
      </c>
      <c r="F31" s="17">
        <v>564.24783104</v>
      </c>
      <c r="G31" s="28">
        <f t="shared" si="1"/>
        <v>25.78844063214467</v>
      </c>
      <c r="H31" s="42">
        <f t="shared" si="2"/>
        <v>15.311479928996661</v>
      </c>
    </row>
    <row r="32" spans="1:8" s="30" customFormat="1" ht="14.25" customHeight="1" hidden="1">
      <c r="A32" s="19" t="s">
        <v>41</v>
      </c>
      <c r="B32" s="17">
        <v>996.150891029</v>
      </c>
      <c r="C32" s="17">
        <v>321.13174641700004</v>
      </c>
      <c r="D32" s="53">
        <f t="shared" si="0"/>
        <v>32.237259365925844</v>
      </c>
      <c r="E32" s="17">
        <v>652.82</v>
      </c>
      <c r="F32" s="17">
        <v>378.60539884599996</v>
      </c>
      <c r="G32" s="28">
        <f t="shared" si="1"/>
        <v>57.99537373946876</v>
      </c>
      <c r="H32" s="42">
        <f t="shared" si="2"/>
        <v>17.89721915390095</v>
      </c>
    </row>
    <row r="33" spans="1:8" s="30" customFormat="1" ht="14.25" customHeight="1" hidden="1">
      <c r="A33" s="95" t="s">
        <v>39</v>
      </c>
      <c r="B33" s="17">
        <v>1313.9988077699998</v>
      </c>
      <c r="C33" s="17">
        <v>168.193194506</v>
      </c>
      <c r="D33" s="53">
        <f t="shared" si="0"/>
        <v>12.80010251998952</v>
      </c>
      <c r="E33" s="17">
        <v>1535.167397488</v>
      </c>
      <c r="F33" s="17">
        <v>185.64243219399995</v>
      </c>
      <c r="G33" s="28">
        <f t="shared" si="1"/>
        <v>12.092650775268373</v>
      </c>
      <c r="H33" s="42">
        <f t="shared" si="2"/>
        <v>10.374520645291312</v>
      </c>
    </row>
    <row r="34" spans="1:8" s="30" customFormat="1" ht="12.75" hidden="1">
      <c r="A34" s="19" t="s">
        <v>12</v>
      </c>
      <c r="B34" s="17">
        <v>3937.162102236</v>
      </c>
      <c r="C34" s="17">
        <v>17.073289794</v>
      </c>
      <c r="D34" s="53">
        <f t="shared" si="0"/>
        <v>0.43364457318899086</v>
      </c>
      <c r="E34" s="17">
        <v>3821.2373378940006</v>
      </c>
      <c r="F34" s="17">
        <v>15.723334063</v>
      </c>
      <c r="G34" s="28">
        <f t="shared" si="1"/>
        <v>0.4114723235606612</v>
      </c>
      <c r="H34" s="42">
        <f t="shared" si="2"/>
        <v>-7.906828427842953</v>
      </c>
    </row>
    <row r="35" spans="1:8" s="30" customFormat="1" ht="8.25" customHeight="1">
      <c r="A35" s="19"/>
      <c r="B35" s="17"/>
      <c r="C35" s="17"/>
      <c r="D35" s="53"/>
      <c r="E35" s="17"/>
      <c r="F35" s="17"/>
      <c r="G35" s="28"/>
      <c r="H35" s="42"/>
    </row>
    <row r="36" spans="1:8" s="14" customFormat="1" ht="12.75">
      <c r="A36" s="31" t="s">
        <v>0</v>
      </c>
      <c r="B36" s="32">
        <v>31341.743599982998</v>
      </c>
      <c r="C36" s="32">
        <v>4203.220321847</v>
      </c>
      <c r="D36" s="54">
        <f aca="true" t="shared" si="3" ref="D36:D68">_xlfn.IFERROR((C36/B36*100),0)</f>
        <v>13.410933276377387</v>
      </c>
      <c r="E36" s="32">
        <v>33842.937721751994</v>
      </c>
      <c r="F36" s="32">
        <v>4536.272905969</v>
      </c>
      <c r="G36" s="33">
        <f aca="true" t="shared" si="4" ref="G36:G68">_xlfn.IFERROR((F36/E36*100),0)</f>
        <v>13.40389815820683</v>
      </c>
      <c r="H36" s="43">
        <f aca="true" t="shared" si="5" ref="H36:H68">IF(C36&lt;&gt;0,F36/C36*100-100," ")</f>
        <v>7.923747950848508</v>
      </c>
    </row>
    <row r="37" spans="1:8" s="30" customFormat="1" ht="12.75">
      <c r="A37" s="19" t="s">
        <v>15</v>
      </c>
      <c r="B37" s="20">
        <v>14585.347873825998</v>
      </c>
      <c r="C37" s="20">
        <v>2010.9213979460003</v>
      </c>
      <c r="D37" s="55">
        <f t="shared" si="3"/>
        <v>13.78727072773273</v>
      </c>
      <c r="E37" s="20">
        <v>16059.283932033</v>
      </c>
      <c r="F37" s="20">
        <v>2284.2283854990005</v>
      </c>
      <c r="G37" s="29">
        <f t="shared" si="4"/>
        <v>14.22372501268699</v>
      </c>
      <c r="H37" s="44">
        <f t="shared" si="5"/>
        <v>13.591132295482169</v>
      </c>
    </row>
    <row r="38" spans="1:8" s="30" customFormat="1" ht="12.75">
      <c r="A38" s="19" t="s">
        <v>16</v>
      </c>
      <c r="B38" s="17">
        <v>3218.804338273</v>
      </c>
      <c r="C38" s="17">
        <v>312.11419385700003</v>
      </c>
      <c r="D38" s="53">
        <f t="shared" si="3"/>
        <v>9.696587958013628</v>
      </c>
      <c r="E38" s="17">
        <v>3406.084477982</v>
      </c>
      <c r="F38" s="17">
        <v>369.986740127</v>
      </c>
      <c r="G38" s="28">
        <f t="shared" si="4"/>
        <v>10.86252388978343</v>
      </c>
      <c r="H38" s="42">
        <f t="shared" si="5"/>
        <v>18.542106513911122</v>
      </c>
    </row>
    <row r="39" spans="1:8" s="30" customFormat="1" ht="12.75" hidden="1">
      <c r="A39" s="96" t="s">
        <v>42</v>
      </c>
      <c r="B39" s="17">
        <v>1706.242595981</v>
      </c>
      <c r="C39" s="17">
        <v>134.95496970599999</v>
      </c>
      <c r="D39" s="53">
        <f t="shared" si="3"/>
        <v>7.90948309600769</v>
      </c>
      <c r="E39" s="17">
        <v>1737.103837202</v>
      </c>
      <c r="F39" s="17">
        <v>147.292845577</v>
      </c>
      <c r="G39" s="28">
        <f t="shared" si="4"/>
        <v>8.479219400853353</v>
      </c>
      <c r="H39" s="42">
        <f t="shared" si="5"/>
        <v>9.142216768954967</v>
      </c>
    </row>
    <row r="40" spans="1:8" s="30" customFormat="1" ht="12.75" hidden="1">
      <c r="A40" s="96" t="s">
        <v>43</v>
      </c>
      <c r="B40" s="17">
        <v>1391.1760854269999</v>
      </c>
      <c r="C40" s="17">
        <v>108.573552515</v>
      </c>
      <c r="D40" s="53">
        <f t="shared" si="3"/>
        <v>7.804443567736794</v>
      </c>
      <c r="E40" s="17">
        <v>1543.526765322</v>
      </c>
      <c r="F40" s="17">
        <v>144.907637513</v>
      </c>
      <c r="G40" s="28">
        <f t="shared" si="4"/>
        <v>9.388087124149761</v>
      </c>
      <c r="H40" s="42">
        <f t="shared" si="5"/>
        <v>33.46494994071438</v>
      </c>
    </row>
    <row r="41" spans="1:8" s="30" customFormat="1" ht="12.75" hidden="1">
      <c r="A41" s="96" t="s">
        <v>44</v>
      </c>
      <c r="B41" s="17">
        <v>43.9174529</v>
      </c>
      <c r="C41" s="17">
        <v>0.236527253</v>
      </c>
      <c r="D41" s="53">
        <f t="shared" si="3"/>
        <v>0.5385723382878609</v>
      </c>
      <c r="E41" s="17">
        <v>43.036</v>
      </c>
      <c r="F41" s="17">
        <v>0.016524737</v>
      </c>
      <c r="G41" s="28">
        <f t="shared" si="4"/>
        <v>0.038397474207640114</v>
      </c>
      <c r="H41" s="42">
        <f t="shared" si="5"/>
        <v>-93.01360126987143</v>
      </c>
    </row>
    <row r="42" spans="1:8" s="30" customFormat="1" ht="12.75" hidden="1">
      <c r="A42" s="96" t="s">
        <v>45</v>
      </c>
      <c r="B42" s="17">
        <v>77.46820396499987</v>
      </c>
      <c r="C42" s="17">
        <v>68.34914438300001</v>
      </c>
      <c r="D42" s="53">
        <f t="shared" si="3"/>
        <v>88.22864205536524</v>
      </c>
      <c r="E42" s="17">
        <v>82.41787545799976</v>
      </c>
      <c r="F42" s="17">
        <v>77.76973230000003</v>
      </c>
      <c r="G42" s="28">
        <f t="shared" si="4"/>
        <v>94.36027302066476</v>
      </c>
      <c r="H42" s="42">
        <f t="shared" si="5"/>
        <v>13.783037084138144</v>
      </c>
    </row>
    <row r="43" spans="1:8" s="30" customFormat="1" ht="12.75">
      <c r="A43" s="19" t="s">
        <v>17</v>
      </c>
      <c r="B43" s="17">
        <v>1358.9158410710002</v>
      </c>
      <c r="C43" s="17">
        <v>354.923898754</v>
      </c>
      <c r="D43" s="53">
        <f t="shared" si="3"/>
        <v>26.11816626364988</v>
      </c>
      <c r="E43" s="17">
        <v>1672.622596921</v>
      </c>
      <c r="F43" s="17">
        <v>340.391599522</v>
      </c>
      <c r="G43" s="28">
        <f>_xlfn.IFERROR((F43/E43*100),0)</f>
        <v>20.35077130660558</v>
      </c>
      <c r="H43" s="42">
        <f t="shared" si="5"/>
        <v>-4.094483150618274</v>
      </c>
    </row>
    <row r="44" spans="1:8" s="30" customFormat="1" ht="12.75" hidden="1">
      <c r="A44" s="96" t="s">
        <v>46</v>
      </c>
      <c r="B44" s="17">
        <v>1158.69</v>
      </c>
      <c r="C44" s="17">
        <v>296.417123125</v>
      </c>
      <c r="D44" s="53">
        <f t="shared" si="3"/>
        <v>25.58209038871484</v>
      </c>
      <c r="E44" s="17">
        <v>1218.27</v>
      </c>
      <c r="F44" s="17">
        <v>285.223527709</v>
      </c>
      <c r="G44" s="28">
        <f t="shared" si="4"/>
        <v>23.412176915544173</v>
      </c>
      <c r="H44" s="42">
        <f t="shared" si="5"/>
        <v>-3.7762985140637824</v>
      </c>
    </row>
    <row r="45" spans="1:8" s="30" customFormat="1" ht="12.75" hidden="1">
      <c r="A45" s="96" t="s">
        <v>47</v>
      </c>
      <c r="B45" s="17">
        <v>200.225841071</v>
      </c>
      <c r="C45" s="17">
        <v>58.506775629</v>
      </c>
      <c r="D45" s="53">
        <f t="shared" si="3"/>
        <v>29.220391991388126</v>
      </c>
      <c r="E45" s="17">
        <v>454.352596921</v>
      </c>
      <c r="F45" s="17">
        <v>55.168071813000005</v>
      </c>
      <c r="G45" s="28">
        <f t="shared" si="4"/>
        <v>12.142127542982282</v>
      </c>
      <c r="H45" s="42">
        <f t="shared" si="5"/>
        <v>-5.706525065013338</v>
      </c>
    </row>
    <row r="46" spans="1:8" s="30" customFormat="1" ht="12.75" hidden="1">
      <c r="A46" s="19" t="s">
        <v>3</v>
      </c>
      <c r="B46" s="17">
        <v>0</v>
      </c>
      <c r="C46" s="17">
        <v>0</v>
      </c>
      <c r="D46" s="53">
        <f t="shared" si="3"/>
        <v>0</v>
      </c>
      <c r="E46" s="17">
        <v>0</v>
      </c>
      <c r="F46" s="17">
        <v>0</v>
      </c>
      <c r="G46" s="28">
        <f t="shared" si="4"/>
        <v>0</v>
      </c>
      <c r="H46" s="42" t="str">
        <f t="shared" si="5"/>
        <v> </v>
      </c>
    </row>
    <row r="47" spans="1:8" s="30" customFormat="1" ht="12.75">
      <c r="A47" s="19" t="s">
        <v>2</v>
      </c>
      <c r="B47" s="17">
        <v>5724.857189318001</v>
      </c>
      <c r="C47" s="17">
        <v>807.090610706</v>
      </c>
      <c r="D47" s="53">
        <f t="shared" si="3"/>
        <v>14.098004264839108</v>
      </c>
      <c r="E47" s="17">
        <v>5098.199915556</v>
      </c>
      <c r="F47" s="17">
        <v>726.5733723669999</v>
      </c>
      <c r="G47" s="28">
        <f t="shared" si="4"/>
        <v>14.251566913843966</v>
      </c>
      <c r="H47" s="42">
        <f t="shared" si="5"/>
        <v>-9.97623281338484</v>
      </c>
    </row>
    <row r="48" spans="1:8" s="30" customFormat="1" ht="12.75" hidden="1">
      <c r="A48" s="19" t="s">
        <v>51</v>
      </c>
      <c r="B48" s="17">
        <v>0</v>
      </c>
      <c r="C48" s="17">
        <v>0</v>
      </c>
      <c r="D48" s="53">
        <f t="shared" si="3"/>
        <v>0</v>
      </c>
      <c r="E48" s="17">
        <v>0</v>
      </c>
      <c r="F48" s="17">
        <v>0</v>
      </c>
      <c r="G48" s="28">
        <f t="shared" si="4"/>
        <v>0</v>
      </c>
      <c r="H48" s="42" t="str">
        <f t="shared" si="5"/>
        <v> </v>
      </c>
    </row>
    <row r="49" spans="1:8" s="30" customFormat="1" ht="12.75" hidden="1">
      <c r="A49" s="19" t="s">
        <v>52</v>
      </c>
      <c r="B49" s="17">
        <v>0</v>
      </c>
      <c r="C49" s="17">
        <v>0</v>
      </c>
      <c r="D49" s="53">
        <f t="shared" si="3"/>
        <v>0</v>
      </c>
      <c r="E49" s="17">
        <v>0</v>
      </c>
      <c r="F49" s="17">
        <v>0</v>
      </c>
      <c r="G49" s="28">
        <f t="shared" si="4"/>
        <v>0</v>
      </c>
      <c r="H49" s="42" t="str">
        <f t="shared" si="5"/>
        <v> </v>
      </c>
    </row>
    <row r="50" spans="1:8" s="30" customFormat="1" ht="12.75" hidden="1">
      <c r="A50" s="19" t="s">
        <v>53</v>
      </c>
      <c r="B50" s="17">
        <v>0</v>
      </c>
      <c r="C50" s="17">
        <v>0</v>
      </c>
      <c r="D50" s="53">
        <f t="shared" si="3"/>
        <v>0</v>
      </c>
      <c r="E50" s="17">
        <v>0</v>
      </c>
      <c r="F50" s="17">
        <v>0</v>
      </c>
      <c r="G50" s="28">
        <f t="shared" si="4"/>
        <v>0</v>
      </c>
      <c r="H50" s="42" t="str">
        <f t="shared" si="5"/>
        <v> </v>
      </c>
    </row>
    <row r="51" spans="1:8" s="30" customFormat="1" ht="12.75" hidden="1">
      <c r="A51" s="19" t="s">
        <v>64</v>
      </c>
      <c r="B51" s="17">
        <v>86.417502371</v>
      </c>
      <c r="C51" s="17">
        <v>10.714868318</v>
      </c>
      <c r="D51" s="53">
        <f t="shared" si="3"/>
        <v>12.398956257726441</v>
      </c>
      <c r="E51" s="17">
        <v>77.779575212</v>
      </c>
      <c r="F51" s="17">
        <v>6.708718556999999</v>
      </c>
      <c r="G51" s="28">
        <f t="shared" si="4"/>
        <v>8.625295958115446</v>
      </c>
      <c r="H51" s="42">
        <f t="shared" si="5"/>
        <v>-37.388698041860536</v>
      </c>
    </row>
    <row r="52" spans="1:8" s="30" customFormat="1" ht="12.75" hidden="1">
      <c r="A52" s="19" t="s">
        <v>52</v>
      </c>
      <c r="B52" s="17">
        <v>47.324759007</v>
      </c>
      <c r="C52" s="17">
        <v>3.814868318</v>
      </c>
      <c r="D52" s="53">
        <f t="shared" si="3"/>
        <v>8.061041192910729</v>
      </c>
      <c r="E52" s="17">
        <v>61.551523356</v>
      </c>
      <c r="F52" s="17">
        <v>5.708718556999999</v>
      </c>
      <c r="G52" s="28">
        <f t="shared" si="4"/>
        <v>9.274699058189139</v>
      </c>
      <c r="H52" s="42">
        <f t="shared" si="5"/>
        <v>49.64392165423101</v>
      </c>
    </row>
    <row r="53" spans="1:8" s="30" customFormat="1" ht="12.75" hidden="1">
      <c r="A53" s="19" t="s">
        <v>53</v>
      </c>
      <c r="B53" s="17">
        <v>39.092743364</v>
      </c>
      <c r="C53" s="17">
        <v>6.9</v>
      </c>
      <c r="D53" s="53">
        <f t="shared" si="3"/>
        <v>17.650334579368817</v>
      </c>
      <c r="E53" s="17">
        <v>16.228051856</v>
      </c>
      <c r="F53" s="17">
        <v>1</v>
      </c>
      <c r="G53" s="28">
        <f t="shared" si="4"/>
        <v>6.162169118471666</v>
      </c>
      <c r="H53" s="42">
        <f t="shared" si="5"/>
        <v>-85.5072463768116</v>
      </c>
    </row>
    <row r="54" spans="1:8" s="30" customFormat="1" ht="12.75" hidden="1">
      <c r="A54" s="19" t="s">
        <v>65</v>
      </c>
      <c r="B54" s="17">
        <v>5638.439686947</v>
      </c>
      <c r="C54" s="17">
        <v>796.3757423879999</v>
      </c>
      <c r="D54" s="53">
        <f t="shared" si="3"/>
        <v>14.12404471101485</v>
      </c>
      <c r="E54" s="17">
        <v>5020.420340344</v>
      </c>
      <c r="F54" s="17">
        <v>719.8646538099999</v>
      </c>
      <c r="G54" s="28">
        <f t="shared" si="4"/>
        <v>14.33873271576847</v>
      </c>
      <c r="H54" s="42">
        <f t="shared" si="5"/>
        <v>-9.607410736617254</v>
      </c>
    </row>
    <row r="55" spans="1:8" s="30" customFormat="1" ht="12.75" hidden="1">
      <c r="A55" s="19" t="s">
        <v>52</v>
      </c>
      <c r="B55" s="17">
        <v>2939.126842351</v>
      </c>
      <c r="C55" s="17">
        <v>472.993408479</v>
      </c>
      <c r="D55" s="53">
        <f t="shared" si="3"/>
        <v>16.09299066863864</v>
      </c>
      <c r="E55" s="17">
        <v>3033.50839856</v>
      </c>
      <c r="F55" s="17">
        <v>444.756863011</v>
      </c>
      <c r="G55" s="28">
        <f t="shared" si="4"/>
        <v>14.66146799600506</v>
      </c>
      <c r="H55" s="42">
        <f t="shared" si="5"/>
        <v>-5.969754538186891</v>
      </c>
    </row>
    <row r="56" spans="1:8" s="30" customFormat="1" ht="12.75" hidden="1">
      <c r="A56" s="19" t="s">
        <v>53</v>
      </c>
      <c r="B56" s="17">
        <v>2699.3128445960006</v>
      </c>
      <c r="C56" s="17">
        <v>323.382333909</v>
      </c>
      <c r="D56" s="53">
        <f t="shared" si="3"/>
        <v>11.980172455979249</v>
      </c>
      <c r="E56" s="17">
        <v>1986.911941784</v>
      </c>
      <c r="F56" s="17">
        <v>275.107790799</v>
      </c>
      <c r="G56" s="28">
        <f t="shared" si="4"/>
        <v>13.845998154905011</v>
      </c>
      <c r="H56" s="42">
        <f t="shared" si="5"/>
        <v>-14.928008752507964</v>
      </c>
    </row>
    <row r="57" spans="1:8" s="30" customFormat="1" ht="12.75">
      <c r="A57" s="19" t="s">
        <v>18</v>
      </c>
      <c r="B57" s="17">
        <v>5044.821936202</v>
      </c>
      <c r="C57" s="17">
        <v>665.974084832</v>
      </c>
      <c r="D57" s="53">
        <f t="shared" si="3"/>
        <v>13.201141551754736</v>
      </c>
      <c r="E57" s="17">
        <v>5668.036339287999</v>
      </c>
      <c r="F57" s="17">
        <v>783.0784518290001</v>
      </c>
      <c r="G57" s="28">
        <f t="shared" si="4"/>
        <v>13.815692154284386</v>
      </c>
      <c r="H57" s="42">
        <f t="shared" si="5"/>
        <v>17.58392250751635</v>
      </c>
    </row>
    <row r="58" spans="1:8" s="30" customFormat="1" ht="12.75">
      <c r="A58" s="19" t="s">
        <v>19</v>
      </c>
      <c r="B58" s="17">
        <v>1408.996421293</v>
      </c>
      <c r="C58" s="17">
        <v>52.196135752</v>
      </c>
      <c r="D58" s="53">
        <f t="shared" si="3"/>
        <v>3.704490299847671</v>
      </c>
      <c r="E58" s="17">
        <v>1938.7104599719999</v>
      </c>
      <c r="F58" s="17">
        <v>32.014356625</v>
      </c>
      <c r="G58" s="28">
        <f t="shared" si="4"/>
        <v>1.651322220929389</v>
      </c>
      <c r="H58" s="42">
        <f t="shared" si="5"/>
        <v>-38.665274423550976</v>
      </c>
    </row>
    <row r="59" spans="1:8" s="30" customFormat="1" ht="12.75" hidden="1">
      <c r="A59" s="19" t="s">
        <v>54</v>
      </c>
      <c r="B59" s="17">
        <v>518.600269203</v>
      </c>
      <c r="C59" s="17">
        <v>45.308366752</v>
      </c>
      <c r="D59" s="53">
        <f t="shared" si="3"/>
        <v>8.736664718981194</v>
      </c>
      <c r="E59" s="17">
        <v>446.61794791200003</v>
      </c>
      <c r="F59" s="17">
        <v>30.686057424999998</v>
      </c>
      <c r="G59" s="28">
        <f t="shared" si="4"/>
        <v>6.870762263017309</v>
      </c>
      <c r="H59" s="42">
        <f t="shared" si="5"/>
        <v>-32.2728678502951</v>
      </c>
    </row>
    <row r="60" spans="1:8" s="30" customFormat="1" ht="26.25" hidden="1">
      <c r="A60" s="97" t="s">
        <v>55</v>
      </c>
      <c r="B60" s="17">
        <v>102.408428</v>
      </c>
      <c r="C60" s="17">
        <v>3.9</v>
      </c>
      <c r="D60" s="53">
        <f t="shared" si="3"/>
        <v>3.808280310679117</v>
      </c>
      <c r="E60" s="17">
        <v>62.191758650000004</v>
      </c>
      <c r="F60" s="17">
        <v>10.5</v>
      </c>
      <c r="G60" s="28">
        <f t="shared" si="4"/>
        <v>16.883265930927326</v>
      </c>
      <c r="H60" s="42">
        <f t="shared" si="5"/>
        <v>169.23076923076923</v>
      </c>
    </row>
    <row r="61" spans="1:8" s="30" customFormat="1" ht="12.75" hidden="1">
      <c r="A61" s="97" t="s">
        <v>56</v>
      </c>
      <c r="B61" s="17">
        <v>253.295385679</v>
      </c>
      <c r="C61" s="17">
        <v>23.542705909</v>
      </c>
      <c r="D61" s="53">
        <f t="shared" si="3"/>
        <v>9.29456564946491</v>
      </c>
      <c r="E61" s="17">
        <v>253.95232536800003</v>
      </c>
      <c r="F61" s="17">
        <v>11.505003793000002</v>
      </c>
      <c r="G61" s="28">
        <f t="shared" si="4"/>
        <v>4.530379383739922</v>
      </c>
      <c r="H61" s="42">
        <f t="shared" si="5"/>
        <v>-51.131344725323935</v>
      </c>
    </row>
    <row r="62" spans="1:8" s="30" customFormat="1" ht="26.25" hidden="1">
      <c r="A62" s="97" t="s">
        <v>57</v>
      </c>
      <c r="B62" s="17">
        <v>85.736968991</v>
      </c>
      <c r="C62" s="17">
        <v>11.988244282</v>
      </c>
      <c r="D62" s="53">
        <f t="shared" si="3"/>
        <v>13.982584669232281</v>
      </c>
      <c r="E62" s="17">
        <v>37.314362958</v>
      </c>
      <c r="F62" s="17">
        <v>2.070330482</v>
      </c>
      <c r="G62" s="28">
        <f t="shared" si="4"/>
        <v>5.548347386582229</v>
      </c>
      <c r="H62" s="42">
        <f t="shared" si="5"/>
        <v>-82.7303278670377</v>
      </c>
    </row>
    <row r="63" spans="1:8" s="30" customFormat="1" ht="12.75" hidden="1">
      <c r="A63" s="19" t="s">
        <v>58</v>
      </c>
      <c r="B63" s="17">
        <v>57.210208451999996</v>
      </c>
      <c r="C63" s="17">
        <v>2.8300965629999997</v>
      </c>
      <c r="D63" s="53">
        <f t="shared" si="3"/>
        <v>4.946838404503424</v>
      </c>
      <c r="E63" s="17">
        <v>64.469374855</v>
      </c>
      <c r="F63" s="17">
        <v>2.066403152</v>
      </c>
      <c r="G63" s="28">
        <f t="shared" si="4"/>
        <v>3.2052476957433034</v>
      </c>
      <c r="H63" s="42">
        <f t="shared" si="5"/>
        <v>-26.984712146728256</v>
      </c>
    </row>
    <row r="64" spans="1:8" s="30" customFormat="1" ht="12.75" hidden="1">
      <c r="A64" s="19" t="s">
        <v>59</v>
      </c>
      <c r="B64" s="17">
        <v>19.949278081</v>
      </c>
      <c r="C64" s="17">
        <v>3.047319998</v>
      </c>
      <c r="D64" s="53">
        <f t="shared" si="3"/>
        <v>15.275339717191644</v>
      </c>
      <c r="E64" s="17">
        <v>28.690126081</v>
      </c>
      <c r="F64" s="17">
        <v>4.544319998</v>
      </c>
      <c r="G64" s="28">
        <f t="shared" si="4"/>
        <v>15.839316931442383</v>
      </c>
      <c r="H64" s="42">
        <f t="shared" si="5"/>
        <v>49.125132935907686</v>
      </c>
    </row>
    <row r="65" spans="1:8" s="30" customFormat="1" ht="12.75" hidden="1">
      <c r="A65" s="19" t="s">
        <v>60</v>
      </c>
      <c r="B65" s="17">
        <v>890.39615209</v>
      </c>
      <c r="C65" s="17">
        <v>6.8877690000000005</v>
      </c>
      <c r="D65" s="53">
        <f t="shared" si="3"/>
        <v>0.7735623052539646</v>
      </c>
      <c r="E65" s="17">
        <v>1492.0925120599998</v>
      </c>
      <c r="F65" s="17">
        <v>1.3282992</v>
      </c>
      <c r="G65" s="28">
        <f t="shared" si="4"/>
        <v>0.08902257663408117</v>
      </c>
      <c r="H65" s="42">
        <f t="shared" si="5"/>
        <v>-80.71510237930454</v>
      </c>
    </row>
    <row r="66" spans="1:8" s="30" customFormat="1" ht="12.75" hidden="1">
      <c r="A66" s="19" t="s">
        <v>61</v>
      </c>
      <c r="B66" s="17">
        <v>38.646361585</v>
      </c>
      <c r="C66" s="17">
        <v>6.8877690000000005</v>
      </c>
      <c r="D66" s="53">
        <f t="shared" si="3"/>
        <v>17.82255487324681</v>
      </c>
      <c r="E66" s="17">
        <v>33.440521737000005</v>
      </c>
      <c r="F66" s="17">
        <v>1.3282992</v>
      </c>
      <c r="G66" s="28">
        <f t="shared" si="4"/>
        <v>3.9721246290553944</v>
      </c>
      <c r="H66" s="42">
        <f t="shared" si="5"/>
        <v>-80.71510237930454</v>
      </c>
    </row>
    <row r="67" spans="1:8" s="30" customFormat="1" ht="12.75" hidden="1">
      <c r="A67" s="19" t="s">
        <v>62</v>
      </c>
      <c r="B67" s="17">
        <v>0</v>
      </c>
      <c r="C67" s="17">
        <v>0</v>
      </c>
      <c r="D67" s="53">
        <f t="shared" si="3"/>
        <v>0</v>
      </c>
      <c r="E67" s="17">
        <v>0</v>
      </c>
      <c r="F67" s="17">
        <v>0</v>
      </c>
      <c r="G67" s="28">
        <f t="shared" si="4"/>
        <v>0</v>
      </c>
      <c r="H67" s="42" t="str">
        <f t="shared" si="5"/>
        <v> </v>
      </c>
    </row>
    <row r="68" spans="1:8" s="30" customFormat="1" ht="12.75" hidden="1">
      <c r="A68" s="19" t="s">
        <v>63</v>
      </c>
      <c r="B68" s="17">
        <v>851.7497905050001</v>
      </c>
      <c r="C68" s="17">
        <v>0</v>
      </c>
      <c r="D68" s="53">
        <f t="shared" si="3"/>
        <v>0</v>
      </c>
      <c r="E68" s="17">
        <v>1458.6519903229998</v>
      </c>
      <c r="F68" s="17">
        <v>0</v>
      </c>
      <c r="G68" s="28">
        <f t="shared" si="4"/>
        <v>0</v>
      </c>
      <c r="H68" s="42" t="str">
        <f t="shared" si="5"/>
        <v> </v>
      </c>
    </row>
    <row r="69" spans="1:8" s="30" customFormat="1" ht="12.75">
      <c r="A69" s="19"/>
      <c r="B69" s="17"/>
      <c r="C69" s="17"/>
      <c r="D69" s="53"/>
      <c r="E69" s="17"/>
      <c r="F69" s="17"/>
      <c r="G69" s="28"/>
      <c r="H69" s="42"/>
    </row>
    <row r="70" spans="1:8" s="30" customFormat="1" ht="13.5">
      <c r="A70" s="34" t="s">
        <v>20</v>
      </c>
      <c r="B70" s="21">
        <v>2772.9722617320076</v>
      </c>
      <c r="C70" s="21">
        <v>138.03968466599895</v>
      </c>
      <c r="D70" s="56">
        <f>_xlfn.IFERROR((C70/B70*100),0)</f>
        <v>4.978040587386868</v>
      </c>
      <c r="E70" s="21">
        <v>3283.9382681650095</v>
      </c>
      <c r="F70" s="21">
        <v>-157.32151973599957</v>
      </c>
      <c r="G70" s="35">
        <f>_xlfn.IFERROR((F70/E70*100),0)</f>
        <v>-4.790635721173507</v>
      </c>
      <c r="H70" s="45">
        <f>IF(C70&lt;&gt;0,F70/C70*100-100," ")</f>
        <v>-213.96832738111146</v>
      </c>
    </row>
    <row r="71" spans="1:8" s="30" customFormat="1" ht="7.5" customHeight="1">
      <c r="A71" s="31"/>
      <c r="B71" s="22"/>
      <c r="C71" s="22"/>
      <c r="D71" s="54"/>
      <c r="E71" s="22"/>
      <c r="F71" s="22"/>
      <c r="G71" s="33"/>
      <c r="H71" s="43"/>
    </row>
    <row r="72" spans="1:8" s="14" customFormat="1" ht="6.75" customHeight="1">
      <c r="A72" s="31"/>
      <c r="B72" s="32"/>
      <c r="C72" s="32"/>
      <c r="D72" s="54"/>
      <c r="E72" s="32"/>
      <c r="F72" s="32"/>
      <c r="G72" s="33"/>
      <c r="H72" s="43"/>
    </row>
    <row r="73" spans="1:8" s="18" customFormat="1" ht="12.75" outlineLevel="2">
      <c r="A73" s="94" t="s">
        <v>21</v>
      </c>
      <c r="B73" s="15">
        <v>7818.324822708</v>
      </c>
      <c r="C73" s="15">
        <v>625.5997472789999</v>
      </c>
      <c r="D73" s="52">
        <f>_xlfn.IFERROR((C73/B73*100),0)</f>
        <v>8.001710871131516</v>
      </c>
      <c r="E73" s="15">
        <v>6100.562243168999</v>
      </c>
      <c r="F73" s="15">
        <v>309.00409541700003</v>
      </c>
      <c r="G73" s="27">
        <f>_xlfn.IFERROR((F73/E73*100),0)</f>
        <v>5.065174046261099</v>
      </c>
      <c r="H73" s="41">
        <f>IF(C73&lt;&gt;0,F73/C73*100-100," ")</f>
        <v>-50.60674228834161</v>
      </c>
    </row>
    <row r="74" spans="1:8" s="30" customFormat="1" ht="12.75">
      <c r="A74" s="19" t="s">
        <v>22</v>
      </c>
      <c r="B74" s="17">
        <v>7765.276637214</v>
      </c>
      <c r="C74" s="17">
        <v>623.4293573749999</v>
      </c>
      <c r="D74" s="53">
        <f>_xlfn.IFERROR((C74/B74*100),0)</f>
        <v>8.028424311212584</v>
      </c>
      <c r="E74" s="17">
        <v>6058.365633693999</v>
      </c>
      <c r="F74" s="17">
        <v>293.59788336</v>
      </c>
      <c r="G74" s="28">
        <f>_xlfn.IFERROR((F74/E74*100),0)</f>
        <v>4.8461565562688405</v>
      </c>
      <c r="H74" s="42">
        <f>IF(C74&lt;&gt;0,F74/C74*100-100," ")</f>
        <v>-52.905990087438646</v>
      </c>
    </row>
    <row r="75" spans="1:8" s="30" customFormat="1" ht="12.75">
      <c r="A75" s="19" t="s">
        <v>23</v>
      </c>
      <c r="B75" s="17">
        <v>53.04818549400001</v>
      </c>
      <c r="C75" s="17">
        <v>2.170389904</v>
      </c>
      <c r="D75" s="53">
        <f>_xlfn.IFERROR((C75/B75*100),0)</f>
        <v>4.091355592634701</v>
      </c>
      <c r="E75" s="17">
        <v>42.196609474999995</v>
      </c>
      <c r="F75" s="17">
        <v>15.406212057</v>
      </c>
      <c r="G75" s="28">
        <f>_xlfn.IFERROR((F75/E75*100),0)</f>
        <v>36.51054491979418</v>
      </c>
      <c r="H75" s="42">
        <f>IF(C75&lt;&gt;0,F75/C75*100-100," ")</f>
        <v>609.8361464272642</v>
      </c>
    </row>
    <row r="76" spans="1:8" s="30" customFormat="1" ht="9" customHeight="1">
      <c r="A76" s="19"/>
      <c r="B76" s="17"/>
      <c r="C76" s="17"/>
      <c r="D76" s="53"/>
      <c r="E76" s="17"/>
      <c r="F76" s="17"/>
      <c r="G76" s="28"/>
      <c r="H76" s="42" t="str">
        <f>IF(C76&lt;&gt;0,F76/C76*100-100," ")</f>
        <v> </v>
      </c>
    </row>
    <row r="77" spans="1:8" s="30" customFormat="1" ht="13.5">
      <c r="A77" s="34" t="s">
        <v>24</v>
      </c>
      <c r="B77" s="25">
        <v>-5045.352560975993</v>
      </c>
      <c r="C77" s="25">
        <v>-487.5600626130009</v>
      </c>
      <c r="D77" s="57">
        <f>_xlfn.IFERROR((C77/B77*100),0)</f>
        <v>9.66354792297578</v>
      </c>
      <c r="E77" s="25">
        <v>-2816.6239750039895</v>
      </c>
      <c r="F77" s="25">
        <v>-466.3256151529996</v>
      </c>
      <c r="G77" s="57">
        <f>_xlfn.IFERROR((F77/E77*100),0)</f>
        <v>16.556189938429362</v>
      </c>
      <c r="H77" s="99">
        <f>IF(C77&lt;&gt;0,F77/C77*100-100," ")</f>
        <v>-4.355247504522552</v>
      </c>
    </row>
    <row r="78" spans="1:8" s="30" customFormat="1" ht="5.25" customHeight="1">
      <c r="A78" s="19"/>
      <c r="B78" s="17"/>
      <c r="C78" s="17"/>
      <c r="D78" s="53"/>
      <c r="E78" s="17"/>
      <c r="F78" s="17"/>
      <c r="G78" s="28"/>
      <c r="H78" s="42"/>
    </row>
    <row r="79" spans="1:8" s="30" customFormat="1" ht="26.25">
      <c r="A79" s="37" t="s">
        <v>25</v>
      </c>
      <c r="B79" s="17"/>
      <c r="C79" s="17"/>
      <c r="D79" s="58"/>
      <c r="E79" s="17"/>
      <c r="F79" s="17"/>
      <c r="G79" s="38"/>
      <c r="H79" s="46"/>
    </row>
    <row r="80" spans="1:8" s="30" customFormat="1" ht="7.5" customHeight="1">
      <c r="A80" s="94"/>
      <c r="B80" s="17"/>
      <c r="C80" s="17"/>
      <c r="D80" s="52"/>
      <c r="E80" s="17"/>
      <c r="F80" s="17"/>
      <c r="G80" s="27"/>
      <c r="H80" s="41"/>
    </row>
    <row r="81" spans="1:8" s="18" customFormat="1" ht="12.75" outlineLevel="2">
      <c r="A81" s="94" t="s">
        <v>26</v>
      </c>
      <c r="B81" s="15">
        <v>-973.0624957990002</v>
      </c>
      <c r="C81" s="15">
        <v>-1107.1102823967092</v>
      </c>
      <c r="D81" s="52">
        <f aca="true" t="shared" si="6" ref="D81:D86">_xlfn.IFERROR((C81/B81*100),0)</f>
        <v>113.77586611100861</v>
      </c>
      <c r="E81" s="15">
        <v>960.1976294359999</v>
      </c>
      <c r="F81" s="15">
        <v>-295.0440149900527</v>
      </c>
      <c r="G81" s="27">
        <f aca="true" t="shared" si="7" ref="G81:G93">_xlfn.IFERROR((F81/E81*100),0)</f>
        <v>-30.727425890788275</v>
      </c>
      <c r="H81" s="41">
        <f aca="true" t="shared" si="8" ref="H81:H86">IF(C81&lt;&gt;0,F81/C81*100-100," ")</f>
        <v>-73.35007905885115</v>
      </c>
    </row>
    <row r="82" spans="1:8" s="30" customFormat="1" ht="12.75" hidden="1">
      <c r="A82" s="19" t="s">
        <v>27</v>
      </c>
      <c r="B82" s="17">
        <v>-973.0624957990002</v>
      </c>
      <c r="C82" s="17">
        <v>-1107.1102823967092</v>
      </c>
      <c r="D82" s="53">
        <f t="shared" si="6"/>
        <v>113.77586611100861</v>
      </c>
      <c r="E82" s="17">
        <v>960.1976294359999</v>
      </c>
      <c r="F82" s="17">
        <v>-295.0440149900527</v>
      </c>
      <c r="G82" s="28">
        <f t="shared" si="7"/>
        <v>-30.727425890788275</v>
      </c>
      <c r="H82" s="42">
        <f t="shared" si="8"/>
        <v>-73.35007905885115</v>
      </c>
    </row>
    <row r="83" spans="1:8" s="30" customFormat="1" ht="12.75" hidden="1">
      <c r="A83" s="19" t="s">
        <v>28</v>
      </c>
      <c r="B83" s="17">
        <v>0</v>
      </c>
      <c r="C83" s="17">
        <v>0</v>
      </c>
      <c r="D83" s="53">
        <f t="shared" si="6"/>
        <v>0</v>
      </c>
      <c r="E83" s="17">
        <v>0</v>
      </c>
      <c r="F83" s="17">
        <v>0</v>
      </c>
      <c r="G83" s="28">
        <f t="shared" si="7"/>
        <v>0</v>
      </c>
      <c r="H83" s="42" t="str">
        <f t="shared" si="8"/>
        <v> </v>
      </c>
    </row>
    <row r="84" spans="1:8" s="18" customFormat="1" ht="12.75" outlineLevel="2">
      <c r="A84" s="94" t="s">
        <v>29</v>
      </c>
      <c r="B84" s="15">
        <v>4072.290065177</v>
      </c>
      <c r="C84" s="15">
        <v>-765.5324348660001</v>
      </c>
      <c r="D84" s="52">
        <f t="shared" si="6"/>
        <v>-18.79857334850057</v>
      </c>
      <c r="E84" s="15">
        <v>3776.82160444</v>
      </c>
      <c r="F84" s="15">
        <v>-228.78551619</v>
      </c>
      <c r="G84" s="27">
        <f t="shared" si="7"/>
        <v>-6.057620405502914</v>
      </c>
      <c r="H84" s="41">
        <f t="shared" si="8"/>
        <v>-70.11419689486482</v>
      </c>
    </row>
    <row r="85" spans="1:8" s="30" customFormat="1" ht="15" customHeight="1" hidden="1">
      <c r="A85" s="19" t="s">
        <v>27</v>
      </c>
      <c r="B85" s="17">
        <v>-213.391489051</v>
      </c>
      <c r="C85" s="17">
        <v>-784.4664353900002</v>
      </c>
      <c r="D85" s="59">
        <f t="shared" si="6"/>
        <v>367.61842699476864</v>
      </c>
      <c r="E85" s="17">
        <v>1239.300535793</v>
      </c>
      <c r="F85" s="17">
        <v>-210</v>
      </c>
      <c r="G85" s="28">
        <f t="shared" si="7"/>
        <v>-16.945042298850115</v>
      </c>
      <c r="H85" s="42">
        <f t="shared" si="8"/>
        <v>-73.23021221480333</v>
      </c>
    </row>
    <row r="86" spans="1:8" s="30" customFormat="1" ht="12.75" hidden="1">
      <c r="A86" s="19" t="s">
        <v>28</v>
      </c>
      <c r="B86" s="17">
        <v>4285.681554228</v>
      </c>
      <c r="C86" s="17">
        <v>18.934000523999995</v>
      </c>
      <c r="D86" s="59">
        <f t="shared" si="6"/>
        <v>0.4417967197147634</v>
      </c>
      <c r="E86" s="17">
        <v>2537.521068647</v>
      </c>
      <c r="F86" s="17">
        <v>-18.785516189999996</v>
      </c>
      <c r="G86" s="28">
        <f t="shared" si="7"/>
        <v>-0.7403097622364329</v>
      </c>
      <c r="H86" s="42">
        <f t="shared" si="8"/>
        <v>-199.21577939214808</v>
      </c>
    </row>
    <row r="87" spans="1:8" s="30" customFormat="1" ht="6" customHeight="1">
      <c r="A87" s="19"/>
      <c r="B87" s="17"/>
      <c r="C87" s="17"/>
      <c r="D87" s="59"/>
      <c r="E87" s="17"/>
      <c r="F87" s="17"/>
      <c r="G87" s="28"/>
      <c r="H87" s="42"/>
    </row>
    <row r="88" spans="1:8" s="14" customFormat="1" ht="12.75">
      <c r="A88" s="94" t="s">
        <v>30</v>
      </c>
      <c r="B88" s="15">
        <v>-125.245636978</v>
      </c>
      <c r="C88" s="15">
        <v>-429.46643539000024</v>
      </c>
      <c r="D88" s="60">
        <f>_xlfn.IFERROR((C88/B88*100),0)</f>
        <v>342.8993182935691</v>
      </c>
      <c r="E88" s="15">
        <v>0</v>
      </c>
      <c r="F88" s="15">
        <v>0</v>
      </c>
      <c r="G88" s="60">
        <f t="shared" si="7"/>
        <v>0</v>
      </c>
      <c r="H88" s="85">
        <f aca="true" t="shared" si="9" ref="H88:H95">IF(C88&lt;&gt;0,F88/C88*100-100," ")</f>
        <v>-100</v>
      </c>
    </row>
    <row r="89" spans="1:8" s="39" customFormat="1" ht="12.75" hidden="1">
      <c r="A89" s="19" t="s">
        <v>31</v>
      </c>
      <c r="B89" s="88">
        <v>0</v>
      </c>
      <c r="C89" s="88">
        <v>1535.8620609649997</v>
      </c>
      <c r="D89" s="89">
        <f>_xlfn.IFERROR((C89/B89*100),0)</f>
        <v>0</v>
      </c>
      <c r="E89" s="88">
        <v>0</v>
      </c>
      <c r="F89" s="23">
        <v>0</v>
      </c>
      <c r="G89" s="61">
        <f t="shared" si="7"/>
        <v>0</v>
      </c>
      <c r="H89" s="86">
        <f t="shared" si="9"/>
        <v>-100</v>
      </c>
    </row>
    <row r="90" spans="1:8" s="39" customFormat="1" ht="12.75" hidden="1">
      <c r="A90" s="19" t="s">
        <v>32</v>
      </c>
      <c r="B90" s="88">
        <v>125.245636978</v>
      </c>
      <c r="C90" s="88">
        <v>1965.328496355</v>
      </c>
      <c r="D90" s="89">
        <f>_xlfn.IFERROR((C90/B90*100),0)</f>
        <v>1569.179209572162</v>
      </c>
      <c r="E90" s="88">
        <v>0</v>
      </c>
      <c r="F90" s="23">
        <v>0</v>
      </c>
      <c r="G90" s="61">
        <f t="shared" si="7"/>
        <v>0</v>
      </c>
      <c r="H90" s="86">
        <f t="shared" si="9"/>
        <v>-100</v>
      </c>
    </row>
    <row r="91" spans="1:8" s="39" customFormat="1" ht="6.75" customHeight="1">
      <c r="A91" s="98"/>
      <c r="B91" s="88"/>
      <c r="C91" s="88"/>
      <c r="D91" s="89"/>
      <c r="E91" s="88"/>
      <c r="F91" s="23"/>
      <c r="G91" s="61"/>
      <c r="H91" s="86" t="str">
        <f t="shared" si="9"/>
        <v> </v>
      </c>
    </row>
    <row r="92" spans="1:8" s="39" customFormat="1" ht="12.75">
      <c r="A92" s="94" t="s">
        <v>33</v>
      </c>
      <c r="B92" s="90">
        <v>3220.574777986</v>
      </c>
      <c r="C92" s="90">
        <v>-1108.8445639287092</v>
      </c>
      <c r="D92" s="91">
        <f>_xlfn.IFERROR((C92/B92*100),0)</f>
        <v>-34.43002073754455</v>
      </c>
      <c r="E92" s="90">
        <v>3220.574777986</v>
      </c>
      <c r="F92" s="24">
        <v>-288.9225630920527</v>
      </c>
      <c r="G92" s="62">
        <f t="shared" si="7"/>
        <v>-8.971149034233314</v>
      </c>
      <c r="H92" s="87">
        <f t="shared" si="9"/>
        <v>-73.94381751141196</v>
      </c>
    </row>
    <row r="93" spans="1:8" s="39" customFormat="1" ht="12.75">
      <c r="A93" s="16" t="s">
        <v>67</v>
      </c>
      <c r="B93" s="88">
        <v>3220.574777986</v>
      </c>
      <c r="C93" s="88">
        <v>-1108.8445639287092</v>
      </c>
      <c r="D93" s="89">
        <f>_xlfn.IFERROR((C93/B93*100),0)</f>
        <v>-34.43002073754455</v>
      </c>
      <c r="E93" s="88">
        <v>3220.574777986</v>
      </c>
      <c r="F93" s="23">
        <v>-288.9225630920527</v>
      </c>
      <c r="G93" s="61">
        <f t="shared" si="7"/>
        <v>-8.971149034233314</v>
      </c>
      <c r="H93" s="86">
        <f t="shared" si="9"/>
        <v>-73.94381751141196</v>
      </c>
    </row>
    <row r="94" spans="2:8" s="39" customFormat="1" ht="7.5" customHeight="1">
      <c r="B94" s="88"/>
      <c r="C94" s="88"/>
      <c r="D94" s="89"/>
      <c r="E94" s="88"/>
      <c r="F94" s="23"/>
      <c r="G94" s="61"/>
      <c r="H94" s="86" t="str">
        <f t="shared" si="9"/>
        <v> </v>
      </c>
    </row>
    <row r="95" spans="1:8" s="39" customFormat="1" ht="12.75">
      <c r="A95" s="14" t="s">
        <v>34</v>
      </c>
      <c r="B95" s="90">
        <v>7.73070496506989E-12</v>
      </c>
      <c r="C95" s="90">
        <v>-145.98221508229193</v>
      </c>
      <c r="D95" s="91"/>
      <c r="E95" s="90">
        <v>1.0459189070388675E-11</v>
      </c>
      <c r="F95" s="24">
        <v>-400.067116352948</v>
      </c>
      <c r="G95" s="62"/>
      <c r="H95" s="87">
        <f t="shared" si="9"/>
        <v>174.05195634785053</v>
      </c>
    </row>
    <row r="96" spans="2:6" ht="13.5">
      <c r="B96" s="92"/>
      <c r="C96" s="92"/>
      <c r="D96" s="92"/>
      <c r="E96" s="92"/>
      <c r="F96" s="23"/>
    </row>
    <row r="97" spans="1:6" ht="15">
      <c r="A97" s="4" t="s">
        <v>91</v>
      </c>
      <c r="B97" s="92"/>
      <c r="C97" s="92"/>
      <c r="D97" s="92"/>
      <c r="E97" s="92"/>
      <c r="F97" s="23"/>
    </row>
    <row r="98" spans="1:6" ht="13.5">
      <c r="A98" s="50" t="s">
        <v>66</v>
      </c>
      <c r="B98" s="92"/>
      <c r="C98" s="92"/>
      <c r="D98" s="92"/>
      <c r="E98" s="92"/>
      <c r="F98" s="23"/>
    </row>
    <row r="99" spans="2:5" ht="13.5">
      <c r="B99" s="92"/>
      <c r="C99" s="92"/>
      <c r="D99" s="92"/>
      <c r="E99" s="92"/>
    </row>
    <row r="100" spans="2:5" ht="13.5">
      <c r="B100" s="92"/>
      <c r="C100" s="92"/>
      <c r="D100" s="92"/>
      <c r="E100" s="92"/>
    </row>
    <row r="101" spans="2:5" ht="13.5">
      <c r="B101" s="92"/>
      <c r="C101" s="92"/>
      <c r="D101" s="92"/>
      <c r="E101" s="92"/>
    </row>
    <row r="102" spans="2:5" ht="13.5">
      <c r="B102" s="92"/>
      <c r="C102" s="92"/>
      <c r="D102" s="92"/>
      <c r="E102" s="92"/>
    </row>
    <row r="103" spans="2:5" ht="13.5">
      <c r="B103" s="92"/>
      <c r="C103" s="92"/>
      <c r="D103" s="92"/>
      <c r="E103" s="92"/>
    </row>
    <row r="104" spans="2:5" ht="13.5">
      <c r="B104" s="92"/>
      <c r="C104" s="92"/>
      <c r="D104" s="92"/>
      <c r="E104" s="92"/>
    </row>
    <row r="105" spans="2:5" ht="13.5">
      <c r="B105" s="92"/>
      <c r="C105" s="92"/>
      <c r="D105" s="92"/>
      <c r="E105" s="92"/>
    </row>
    <row r="106" spans="2:5" ht="13.5">
      <c r="B106" s="92"/>
      <c r="C106" s="92"/>
      <c r="D106" s="92"/>
      <c r="E106" s="92"/>
    </row>
    <row r="107" spans="2:5" ht="13.5">
      <c r="B107" s="92"/>
      <c r="C107" s="92"/>
      <c r="D107" s="92"/>
      <c r="E107" s="92"/>
    </row>
    <row r="108" spans="2:5" ht="13.5">
      <c r="B108" s="92"/>
      <c r="C108" s="92"/>
      <c r="D108" s="92"/>
      <c r="E108" s="92"/>
    </row>
  </sheetData>
  <sheetProtection/>
  <mergeCells count="12">
    <mergeCell ref="C9:C10"/>
    <mergeCell ref="D9:D10"/>
    <mergeCell ref="A2:H2"/>
    <mergeCell ref="A5:H5"/>
    <mergeCell ref="A6:H6"/>
    <mergeCell ref="E9:E10"/>
    <mergeCell ref="F9:F10"/>
    <mergeCell ref="G9:G10"/>
    <mergeCell ref="H9:H10"/>
    <mergeCell ref="A3:H3"/>
    <mergeCell ref="A9:A10"/>
    <mergeCell ref="B9:B10"/>
  </mergeCells>
  <printOptions horizontalCentered="1"/>
  <pageMargins left="0.7086614173228347" right="0.7086614173228347" top="0.09" bottom="0.09" header="0.08" footer="0.13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0"/>
  <sheetViews>
    <sheetView showGridLines="0" zoomScalePageLayoutView="0" workbookViewId="0" topLeftCell="A57">
      <selection activeCell="A97" sqref="A97"/>
    </sheetView>
  </sheetViews>
  <sheetFormatPr defaultColWidth="11.00390625" defaultRowHeight="14.25" outlineLevelRow="2"/>
  <cols>
    <col min="1" max="1" width="46.00390625" style="6" customWidth="1"/>
    <col min="2" max="2" width="6.00390625" style="6" bestFit="1" customWidth="1"/>
    <col min="3" max="3" width="6.00390625" style="6" customWidth="1"/>
    <col min="4" max="4" width="6.00390625" style="6" hidden="1" customWidth="1"/>
    <col min="5" max="5" width="6.875" style="6" hidden="1" customWidth="1"/>
    <col min="6" max="6" width="7.00390625" style="5" hidden="1" customWidth="1"/>
    <col min="7" max="8" width="7.25390625" style="6" hidden="1" customWidth="1"/>
    <col min="9" max="10" width="6.25390625" style="6" hidden="1" customWidth="1"/>
    <col min="11" max="11" width="7.125" style="6" hidden="1" customWidth="1"/>
    <col min="12" max="12" width="6.25390625" style="6" hidden="1" customWidth="1"/>
    <col min="13" max="13" width="6.50390625" style="6" hidden="1" customWidth="1"/>
    <col min="14" max="14" width="10.125" style="6" customWidth="1"/>
    <col min="15" max="16384" width="11.00390625" style="6" customWidth="1"/>
  </cols>
  <sheetData>
    <row r="1" spans="1:14" ht="15">
      <c r="A1" s="1"/>
      <c r="B1" s="1"/>
      <c r="C1" s="2"/>
      <c r="D1" s="1"/>
      <c r="E1" s="1"/>
      <c r="F1" s="1"/>
      <c r="G1" s="1"/>
      <c r="H1" s="1"/>
      <c r="I1" s="1"/>
      <c r="N1" s="1"/>
    </row>
    <row r="2" spans="1:14" ht="15.75" customHeight="1">
      <c r="A2" s="100" t="s">
        <v>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8.75" customHeight="1">
      <c r="A3" s="103" t="s">
        <v>37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8.75" customHeight="1">
      <c r="A5" s="100" t="s">
        <v>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256" ht="18">
      <c r="A6" s="100" t="s">
        <v>6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16.5">
      <c r="A7" s="9"/>
      <c r="B7" s="9"/>
      <c r="C7" s="9"/>
      <c r="D7" s="9"/>
      <c r="E7" s="9"/>
      <c r="F7" s="7"/>
      <c r="G7" s="9"/>
      <c r="H7" s="9"/>
      <c r="I7" s="8"/>
      <c r="J7" s="8"/>
      <c r="K7" s="8"/>
      <c r="L7" s="8"/>
      <c r="M7" s="8"/>
      <c r="N7" s="9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14" ht="6" customHeight="1" thickBot="1">
      <c r="A8" s="10"/>
      <c r="B8" s="10"/>
      <c r="C8" s="10"/>
      <c r="D8" s="10"/>
      <c r="E8" s="10"/>
      <c r="G8" s="10"/>
      <c r="H8" s="10"/>
      <c r="N8" s="10"/>
    </row>
    <row r="9" spans="1:14" s="11" customFormat="1" ht="16.5" customHeight="1">
      <c r="A9" s="104" t="s">
        <v>1</v>
      </c>
      <c r="B9" s="101" t="s">
        <v>68</v>
      </c>
      <c r="C9" s="101" t="s">
        <v>69</v>
      </c>
      <c r="D9" s="101" t="s">
        <v>70</v>
      </c>
      <c r="E9" s="101" t="s">
        <v>71</v>
      </c>
      <c r="F9" s="101" t="s">
        <v>72</v>
      </c>
      <c r="G9" s="101" t="s">
        <v>73</v>
      </c>
      <c r="H9" s="101" t="s">
        <v>74</v>
      </c>
      <c r="I9" s="101" t="s">
        <v>75</v>
      </c>
      <c r="J9" s="101" t="s">
        <v>76</v>
      </c>
      <c r="K9" s="101" t="s">
        <v>77</v>
      </c>
      <c r="L9" s="101" t="s">
        <v>78</v>
      </c>
      <c r="M9" s="101" t="s">
        <v>79</v>
      </c>
      <c r="N9" s="101" t="s">
        <v>80</v>
      </c>
    </row>
    <row r="10" spans="1:14" s="11" customFormat="1" ht="23.25" customHeight="1" thickBot="1">
      <c r="A10" s="105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</row>
    <row r="11" spans="1:14" s="14" customFormat="1" ht="12.75">
      <c r="A11" s="12" t="s">
        <v>7</v>
      </c>
      <c r="B11" s="64">
        <v>2401.114687463</v>
      </c>
      <c r="C11" s="64">
        <v>1977.8366987699997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f>+SUM(B11:M11)</f>
        <v>4378.9513862329995</v>
      </c>
    </row>
    <row r="12" spans="1:14" s="14" customFormat="1" ht="6.75" customHeight="1">
      <c r="A12" s="12"/>
      <c r="B12" s="64"/>
      <c r="C12" s="64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4" s="14" customFormat="1" ht="14.25" outlineLevel="1">
      <c r="A13" s="14" t="s">
        <v>48</v>
      </c>
      <c r="B13" s="66">
        <v>1871.333058213</v>
      </c>
      <c r="C13" s="66">
        <v>1388.0038394449998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>+SUM(B13:M13)</f>
        <v>3259.3368976579995</v>
      </c>
    </row>
    <row r="14" spans="1:16" s="30" customFormat="1" ht="6" customHeight="1">
      <c r="A14" s="16"/>
      <c r="B14" s="68"/>
      <c r="C14" s="68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14"/>
      <c r="P14" s="14"/>
    </row>
    <row r="15" spans="1:16" s="18" customFormat="1" ht="12.75" outlineLevel="2">
      <c r="A15" s="14" t="s">
        <v>8</v>
      </c>
      <c r="B15" s="66">
        <v>123.437768107</v>
      </c>
      <c r="C15" s="66">
        <v>110.876294112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aca="true" t="shared" si="0" ref="N15:N70">+SUM(B15:M15)</f>
        <v>234.314062219</v>
      </c>
      <c r="O15" s="14"/>
      <c r="P15" s="14"/>
    </row>
    <row r="16" spans="1:16" s="30" customFormat="1" ht="8.25" customHeight="1">
      <c r="A16" s="16"/>
      <c r="B16" s="68"/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14"/>
      <c r="P16" s="14"/>
    </row>
    <row r="17" spans="1:16" s="18" customFormat="1" ht="12.75" outlineLevel="2">
      <c r="A17" s="14" t="s">
        <v>2</v>
      </c>
      <c r="B17" s="66">
        <v>47.86806635</v>
      </c>
      <c r="C17" s="66">
        <v>66.11804568999999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0"/>
        <v>113.98611204</v>
      </c>
      <c r="O17" s="14"/>
      <c r="P17" s="14"/>
    </row>
    <row r="18" spans="1:16" s="30" customFormat="1" ht="12.75" customHeight="1">
      <c r="A18" s="16" t="s">
        <v>9</v>
      </c>
      <c r="B18" s="68">
        <v>0</v>
      </c>
      <c r="C18" s="68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f t="shared" si="0"/>
        <v>0</v>
      </c>
      <c r="O18" s="14"/>
      <c r="P18" s="14"/>
    </row>
    <row r="19" spans="1:16" s="30" customFormat="1" ht="12.75" customHeight="1" hidden="1">
      <c r="A19" s="16" t="s">
        <v>49</v>
      </c>
      <c r="B19" s="68">
        <v>0</v>
      </c>
      <c r="C19" s="68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f t="shared" si="0"/>
        <v>0</v>
      </c>
      <c r="O19" s="14"/>
      <c r="P19" s="14"/>
    </row>
    <row r="20" spans="1:16" s="30" customFormat="1" ht="12.75" customHeight="1" hidden="1">
      <c r="A20" s="16" t="s">
        <v>50</v>
      </c>
      <c r="B20" s="68">
        <v>0</v>
      </c>
      <c r="C20" s="68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f t="shared" si="0"/>
        <v>0</v>
      </c>
      <c r="O20" s="14"/>
      <c r="P20" s="14"/>
    </row>
    <row r="21" spans="1:16" s="30" customFormat="1" ht="12.75" customHeight="1">
      <c r="A21" s="16" t="s">
        <v>10</v>
      </c>
      <c r="B21" s="68">
        <v>0</v>
      </c>
      <c r="C21" s="68">
        <v>6.050122635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f t="shared" si="0"/>
        <v>6.050122635</v>
      </c>
      <c r="O21" s="14"/>
      <c r="P21" s="14"/>
    </row>
    <row r="22" spans="1:16" s="30" customFormat="1" ht="12.75" customHeight="1" hidden="1">
      <c r="A22" s="16" t="s">
        <v>49</v>
      </c>
      <c r="B22" s="68">
        <v>0</v>
      </c>
      <c r="C22" s="68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f t="shared" si="0"/>
        <v>0</v>
      </c>
      <c r="O22" s="14"/>
      <c r="P22" s="14"/>
    </row>
    <row r="23" spans="1:16" s="30" customFormat="1" ht="12.75" customHeight="1" hidden="1">
      <c r="A23" s="16" t="s">
        <v>50</v>
      </c>
      <c r="B23" s="68">
        <v>0</v>
      </c>
      <c r="C23" s="68">
        <v>6.050122635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f t="shared" si="0"/>
        <v>6.050122635</v>
      </c>
      <c r="O23" s="14"/>
      <c r="P23" s="14"/>
    </row>
    <row r="24" spans="1:16" s="30" customFormat="1" ht="12.75" customHeight="1">
      <c r="A24" s="16" t="s">
        <v>11</v>
      </c>
      <c r="B24" s="68">
        <v>47.86806635</v>
      </c>
      <c r="C24" s="68">
        <v>60.067923054999994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f t="shared" si="0"/>
        <v>107.93598940499999</v>
      </c>
      <c r="O24" s="14"/>
      <c r="P24" s="14"/>
    </row>
    <row r="25" spans="1:16" s="30" customFormat="1" ht="12.75" customHeight="1" hidden="1">
      <c r="A25" s="16" t="s">
        <v>49</v>
      </c>
      <c r="B25" s="68">
        <v>47.86806635</v>
      </c>
      <c r="C25" s="68">
        <v>60.067923054999994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f t="shared" si="0"/>
        <v>107.93598940499999</v>
      </c>
      <c r="O25" s="14"/>
      <c r="P25" s="14"/>
    </row>
    <row r="26" spans="1:16" s="30" customFormat="1" ht="12.75" customHeight="1" hidden="1">
      <c r="A26" s="16" t="s">
        <v>50</v>
      </c>
      <c r="B26" s="68">
        <v>0</v>
      </c>
      <c r="C26" s="68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f t="shared" si="0"/>
        <v>0</v>
      </c>
      <c r="O26" s="14"/>
      <c r="P26" s="14"/>
    </row>
    <row r="27" spans="1:16" s="18" customFormat="1" ht="12.75" outlineLevel="2">
      <c r="A27" s="14" t="s">
        <v>12</v>
      </c>
      <c r="B27" s="66">
        <v>358.475794793</v>
      </c>
      <c r="C27" s="66">
        <v>412.83851952299995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0"/>
        <v>771.3143143159999</v>
      </c>
      <c r="O27" s="14"/>
      <c r="P27" s="14"/>
    </row>
    <row r="28" spans="1:16" s="30" customFormat="1" ht="12.75">
      <c r="A28" s="16" t="s">
        <v>13</v>
      </c>
      <c r="B28" s="68">
        <v>40.206919088</v>
      </c>
      <c r="C28" s="68">
        <v>151.13623012500003</v>
      </c>
      <c r="D28" s="69">
        <v>0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f t="shared" si="0"/>
        <v>191.34314921300003</v>
      </c>
      <c r="O28" s="14"/>
      <c r="P28" s="14"/>
    </row>
    <row r="29" spans="1:16" s="30" customFormat="1" ht="14.25" customHeight="1">
      <c r="A29" s="16" t="s">
        <v>40</v>
      </c>
      <c r="B29" s="68">
        <v>14.014524999999999</v>
      </c>
      <c r="C29" s="68">
        <v>129.77853433500002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f t="shared" si="0"/>
        <v>143.793059335</v>
      </c>
      <c r="O29" s="14"/>
      <c r="P29" s="14"/>
    </row>
    <row r="30" spans="1:16" s="30" customFormat="1" ht="14.25" customHeight="1">
      <c r="A30" s="47" t="s">
        <v>38</v>
      </c>
      <c r="B30" s="68">
        <v>26.192394087999993</v>
      </c>
      <c r="C30" s="68">
        <v>21.357695789999998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f t="shared" si="0"/>
        <v>47.550089877999994</v>
      </c>
      <c r="O30" s="14"/>
      <c r="P30" s="14"/>
    </row>
    <row r="31" spans="1:16" s="30" customFormat="1" ht="12.75">
      <c r="A31" s="16" t="s">
        <v>14</v>
      </c>
      <c r="B31" s="68">
        <v>310.44773642999996</v>
      </c>
      <c r="C31" s="68">
        <v>253.80009460999997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f t="shared" si="0"/>
        <v>564.2478310399999</v>
      </c>
      <c r="O31" s="14"/>
      <c r="P31" s="14"/>
    </row>
    <row r="32" spans="1:16" s="30" customFormat="1" ht="14.25" customHeight="1">
      <c r="A32" s="16" t="s">
        <v>41</v>
      </c>
      <c r="B32" s="68">
        <v>212.172232238</v>
      </c>
      <c r="C32" s="68">
        <v>166.433166608</v>
      </c>
      <c r="D32" s="69">
        <v>0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f t="shared" si="0"/>
        <v>378.60539884599996</v>
      </c>
      <c r="O32" s="14"/>
      <c r="P32" s="14"/>
    </row>
    <row r="33" spans="1:16" s="30" customFormat="1" ht="14.25" customHeight="1">
      <c r="A33" s="47" t="s">
        <v>39</v>
      </c>
      <c r="B33" s="68">
        <v>98.275504192</v>
      </c>
      <c r="C33" s="68">
        <v>87.36692800199998</v>
      </c>
      <c r="D33" s="69">
        <v>0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f t="shared" si="0"/>
        <v>185.64243219399998</v>
      </c>
      <c r="O33" s="14"/>
      <c r="P33" s="14"/>
    </row>
    <row r="34" spans="1:16" s="30" customFormat="1" ht="12.75">
      <c r="A34" s="16" t="s">
        <v>12</v>
      </c>
      <c r="B34" s="68">
        <v>7.821139275</v>
      </c>
      <c r="C34" s="68">
        <v>7.902194788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f t="shared" si="0"/>
        <v>15.723334063</v>
      </c>
      <c r="O34" s="14"/>
      <c r="P34" s="14"/>
    </row>
    <row r="35" spans="1:16" s="30" customFormat="1" ht="8.25" customHeight="1">
      <c r="A35" s="16"/>
      <c r="B35" s="68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14"/>
      <c r="P35" s="14"/>
    </row>
    <row r="36" spans="1:14" s="14" customFormat="1" ht="12.75">
      <c r="A36" s="31" t="s">
        <v>0</v>
      </c>
      <c r="B36" s="70">
        <v>1855.585828383</v>
      </c>
      <c r="C36" s="70">
        <v>2680.687077586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f>+SUM(B36:M36)</f>
        <v>4536.272905969</v>
      </c>
    </row>
    <row r="37" spans="1:16" s="30" customFormat="1" ht="12.75">
      <c r="A37" s="19" t="s">
        <v>15</v>
      </c>
      <c r="B37" s="72">
        <v>1114.4111813430002</v>
      </c>
      <c r="C37" s="72">
        <v>1169.8172041560001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f t="shared" si="0"/>
        <v>2284.228385499</v>
      </c>
      <c r="O37" s="14"/>
      <c r="P37" s="14"/>
    </row>
    <row r="38" spans="1:16" s="30" customFormat="1" ht="12.75">
      <c r="A38" s="16" t="s">
        <v>16</v>
      </c>
      <c r="B38" s="68">
        <v>96.853152843</v>
      </c>
      <c r="C38" s="68">
        <v>273.133587284</v>
      </c>
      <c r="D38" s="69">
        <v>0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f t="shared" si="0"/>
        <v>369.98674012699996</v>
      </c>
      <c r="O38" s="14"/>
      <c r="P38" s="14"/>
    </row>
    <row r="39" spans="1:16" s="30" customFormat="1" ht="12.75" hidden="1">
      <c r="A39" s="48" t="s">
        <v>42</v>
      </c>
      <c r="B39" s="68">
        <v>45.217750574</v>
      </c>
      <c r="C39" s="68">
        <v>102.075095003</v>
      </c>
      <c r="D39" s="69">
        <v>0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f t="shared" si="0"/>
        <v>147.292845577</v>
      </c>
      <c r="O39" s="14"/>
      <c r="P39" s="14"/>
    </row>
    <row r="40" spans="1:16" s="30" customFormat="1" ht="12.75" hidden="1">
      <c r="A40" s="48" t="s">
        <v>43</v>
      </c>
      <c r="B40" s="68">
        <v>51.635206141000005</v>
      </c>
      <c r="C40" s="68">
        <v>93.272431372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f t="shared" si="0"/>
        <v>144.907637513</v>
      </c>
      <c r="O40" s="14"/>
      <c r="P40" s="14"/>
    </row>
    <row r="41" spans="1:16" s="30" customFormat="1" ht="12.75" hidden="1">
      <c r="A41" s="48" t="s">
        <v>44</v>
      </c>
      <c r="B41" s="68">
        <v>0.000196128</v>
      </c>
      <c r="C41" s="68">
        <v>0.016328609</v>
      </c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f t="shared" si="0"/>
        <v>0.016524737</v>
      </c>
      <c r="O41" s="14"/>
      <c r="P41" s="14"/>
    </row>
    <row r="42" spans="1:16" s="30" customFormat="1" ht="12.75" hidden="1">
      <c r="A42" s="48" t="s">
        <v>45</v>
      </c>
      <c r="B42" s="68">
        <v>0</v>
      </c>
      <c r="C42" s="68">
        <v>77.7697323</v>
      </c>
      <c r="D42" s="69">
        <v>0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f t="shared" si="0"/>
        <v>77.7697323</v>
      </c>
      <c r="O42" s="14"/>
      <c r="P42" s="14"/>
    </row>
    <row r="43" spans="1:16" s="30" customFormat="1" ht="12.75">
      <c r="A43" s="16" t="s">
        <v>17</v>
      </c>
      <c r="B43" s="68">
        <v>150.84025935300002</v>
      </c>
      <c r="C43" s="68">
        <v>189.55134016899999</v>
      </c>
      <c r="D43" s="69">
        <v>0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f t="shared" si="0"/>
        <v>340.391599522</v>
      </c>
      <c r="O43" s="14"/>
      <c r="P43" s="14"/>
    </row>
    <row r="44" spans="1:16" s="30" customFormat="1" ht="12.75" hidden="1">
      <c r="A44" s="48" t="s">
        <v>46</v>
      </c>
      <c r="B44" s="68">
        <v>110.922231921</v>
      </c>
      <c r="C44" s="68">
        <v>174.30129578799998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f t="shared" si="0"/>
        <v>285.223527709</v>
      </c>
      <c r="O44" s="14"/>
      <c r="P44" s="14"/>
    </row>
    <row r="45" spans="1:16" s="30" customFormat="1" ht="12.75" hidden="1">
      <c r="A45" s="48" t="s">
        <v>47</v>
      </c>
      <c r="B45" s="68">
        <v>39.918027432</v>
      </c>
      <c r="C45" s="68">
        <v>15.250044381</v>
      </c>
      <c r="D45" s="69">
        <v>0</v>
      </c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f t="shared" si="0"/>
        <v>55.168071813000005</v>
      </c>
      <c r="O45" s="14"/>
      <c r="P45" s="14"/>
    </row>
    <row r="46" spans="1:16" s="30" customFormat="1" ht="12.75" hidden="1">
      <c r="A46" s="16" t="s">
        <v>3</v>
      </c>
      <c r="B46" s="68">
        <v>0</v>
      </c>
      <c r="C46" s="68">
        <v>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f t="shared" si="0"/>
        <v>0</v>
      </c>
      <c r="O46" s="14"/>
      <c r="P46" s="14"/>
    </row>
    <row r="47" spans="1:16" s="30" customFormat="1" ht="12.75">
      <c r="A47" s="16" t="s">
        <v>2</v>
      </c>
      <c r="B47" s="68">
        <v>128.554914507</v>
      </c>
      <c r="C47" s="68">
        <v>598.01845786</v>
      </c>
      <c r="D47" s="69">
        <v>0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f t="shared" si="0"/>
        <v>726.573372367</v>
      </c>
      <c r="O47" s="14"/>
      <c r="P47" s="14"/>
    </row>
    <row r="48" spans="1:16" s="30" customFormat="1" ht="12.75" customHeight="1" hidden="1">
      <c r="A48" s="16" t="s">
        <v>51</v>
      </c>
      <c r="B48" s="68">
        <v>0</v>
      </c>
      <c r="C48" s="68">
        <v>0</v>
      </c>
      <c r="D48" s="69">
        <v>0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f t="shared" si="0"/>
        <v>0</v>
      </c>
      <c r="O48" s="14"/>
      <c r="P48" s="14"/>
    </row>
    <row r="49" spans="1:16" s="30" customFormat="1" ht="12.75" customHeight="1" hidden="1">
      <c r="A49" s="16" t="s">
        <v>52</v>
      </c>
      <c r="B49" s="68">
        <v>0</v>
      </c>
      <c r="C49" s="68">
        <v>0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69">
        <v>0</v>
      </c>
      <c r="M49" s="69">
        <v>0</v>
      </c>
      <c r="N49" s="69">
        <f t="shared" si="0"/>
        <v>0</v>
      </c>
      <c r="O49" s="14"/>
      <c r="P49" s="14"/>
    </row>
    <row r="50" spans="1:16" s="30" customFormat="1" ht="12.75" customHeight="1" hidden="1">
      <c r="A50" s="16" t="s">
        <v>53</v>
      </c>
      <c r="B50" s="68">
        <v>0</v>
      </c>
      <c r="C50" s="68">
        <v>0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f t="shared" si="0"/>
        <v>0</v>
      </c>
      <c r="O50" s="14"/>
      <c r="P50" s="14"/>
    </row>
    <row r="51" spans="1:16" s="30" customFormat="1" ht="12.75" hidden="1">
      <c r="A51" s="16" t="s">
        <v>81</v>
      </c>
      <c r="B51" s="68">
        <v>1.022863076</v>
      </c>
      <c r="C51" s="68">
        <v>5.685855481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f t="shared" si="0"/>
        <v>6.708718557</v>
      </c>
      <c r="O51" s="14"/>
      <c r="P51" s="14"/>
    </row>
    <row r="52" spans="1:16" s="30" customFormat="1" ht="12.75" hidden="1">
      <c r="A52" s="16" t="s">
        <v>52</v>
      </c>
      <c r="B52" s="68">
        <v>1.022863076</v>
      </c>
      <c r="C52" s="68">
        <v>4.685855481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f t="shared" si="0"/>
        <v>5.708718557</v>
      </c>
      <c r="O52" s="14"/>
      <c r="P52" s="14"/>
    </row>
    <row r="53" spans="1:16" s="30" customFormat="1" ht="12.75" hidden="1">
      <c r="A53" s="16" t="s">
        <v>53</v>
      </c>
      <c r="B53" s="68">
        <v>0</v>
      </c>
      <c r="C53" s="68">
        <v>1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  <c r="N53" s="69">
        <f t="shared" si="0"/>
        <v>1</v>
      </c>
      <c r="O53" s="14"/>
      <c r="P53" s="14"/>
    </row>
    <row r="54" spans="1:16" s="30" customFormat="1" ht="12.75" hidden="1">
      <c r="A54" s="16" t="s">
        <v>82</v>
      </c>
      <c r="B54" s="68">
        <v>127.532051431</v>
      </c>
      <c r="C54" s="68">
        <v>592.332602379</v>
      </c>
      <c r="D54" s="69">
        <v>0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f t="shared" si="0"/>
        <v>719.86465381</v>
      </c>
      <c r="O54" s="14"/>
      <c r="P54" s="14"/>
    </row>
    <row r="55" spans="1:16" s="30" customFormat="1" ht="12.75" hidden="1">
      <c r="A55" s="16" t="s">
        <v>52</v>
      </c>
      <c r="B55" s="68">
        <v>124.772780055</v>
      </c>
      <c r="C55" s="68">
        <v>319.984082956</v>
      </c>
      <c r="D55" s="69">
        <v>0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f t="shared" si="0"/>
        <v>444.756863011</v>
      </c>
      <c r="O55" s="14"/>
      <c r="P55" s="14"/>
    </row>
    <row r="56" spans="1:16" s="30" customFormat="1" ht="12.75" hidden="1">
      <c r="A56" s="16" t="s">
        <v>53</v>
      </c>
      <c r="B56" s="68">
        <v>2.759271376</v>
      </c>
      <c r="C56" s="68">
        <v>272.34851942299997</v>
      </c>
      <c r="D56" s="69">
        <v>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f t="shared" si="0"/>
        <v>275.107790799</v>
      </c>
      <c r="O56" s="14"/>
      <c r="P56" s="14"/>
    </row>
    <row r="57" spans="1:16" s="30" customFormat="1" ht="12.75">
      <c r="A57" s="16" t="s">
        <v>18</v>
      </c>
      <c r="B57" s="68">
        <v>349.390861829</v>
      </c>
      <c r="C57" s="68">
        <v>433.68759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f t="shared" si="0"/>
        <v>783.078451829</v>
      </c>
      <c r="O57" s="14"/>
      <c r="P57" s="14"/>
    </row>
    <row r="58" spans="1:16" s="30" customFormat="1" ht="12.75">
      <c r="A58" s="16" t="s">
        <v>19</v>
      </c>
      <c r="B58" s="68">
        <v>15.535458508000001</v>
      </c>
      <c r="C58" s="68">
        <v>16.478898116999996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69">
        <f t="shared" si="0"/>
        <v>32.014356625</v>
      </c>
      <c r="O58" s="14"/>
      <c r="P58" s="14"/>
    </row>
    <row r="59" spans="1:16" s="30" customFormat="1" ht="12.75" hidden="1">
      <c r="A59" s="16" t="s">
        <v>54</v>
      </c>
      <c r="B59" s="68">
        <v>14.554655508000002</v>
      </c>
      <c r="C59" s="68">
        <v>16.131401916999998</v>
      </c>
      <c r="D59" s="69">
        <v>0</v>
      </c>
      <c r="E59" s="69"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f t="shared" si="0"/>
        <v>30.686057425</v>
      </c>
      <c r="O59" s="14"/>
      <c r="P59" s="14"/>
    </row>
    <row r="60" spans="1:16" s="30" customFormat="1" ht="25.5" customHeight="1" hidden="1">
      <c r="A60" s="49" t="s">
        <v>55</v>
      </c>
      <c r="B60" s="68">
        <v>4.5</v>
      </c>
      <c r="C60" s="68">
        <v>6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f t="shared" si="0"/>
        <v>10.5</v>
      </c>
      <c r="O60" s="14"/>
      <c r="P60" s="14"/>
    </row>
    <row r="61" spans="1:16" s="30" customFormat="1" ht="12.75" customHeight="1" hidden="1">
      <c r="A61" s="49" t="s">
        <v>56</v>
      </c>
      <c r="B61" s="68">
        <v>7.201782004000001</v>
      </c>
      <c r="C61" s="68">
        <v>4.303221789</v>
      </c>
      <c r="D61" s="69">
        <v>0</v>
      </c>
      <c r="E61" s="69">
        <v>0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f t="shared" si="0"/>
        <v>11.505003793</v>
      </c>
      <c r="O61" s="14"/>
      <c r="P61" s="14"/>
    </row>
    <row r="62" spans="1:16" s="30" customFormat="1" ht="25.5" customHeight="1" hidden="1">
      <c r="A62" s="49" t="s">
        <v>57</v>
      </c>
      <c r="B62" s="68">
        <v>0</v>
      </c>
      <c r="C62" s="68">
        <v>2.070330482</v>
      </c>
      <c r="D62" s="69">
        <v>0</v>
      </c>
      <c r="E62" s="69">
        <v>0</v>
      </c>
      <c r="F62" s="69">
        <v>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69">
        <v>0</v>
      </c>
      <c r="M62" s="69">
        <v>0</v>
      </c>
      <c r="N62" s="69">
        <f t="shared" si="0"/>
        <v>2.070330482</v>
      </c>
      <c r="O62" s="14"/>
      <c r="P62" s="14"/>
    </row>
    <row r="63" spans="1:16" s="30" customFormat="1" ht="12.75" customHeight="1" hidden="1">
      <c r="A63" s="16" t="s">
        <v>58</v>
      </c>
      <c r="B63" s="68">
        <v>0.618213505</v>
      </c>
      <c r="C63" s="68">
        <v>1.448189647</v>
      </c>
      <c r="D63" s="69">
        <v>0</v>
      </c>
      <c r="E63" s="69">
        <v>0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f t="shared" si="0"/>
        <v>2.066403152</v>
      </c>
      <c r="O63" s="14"/>
      <c r="P63" s="14"/>
    </row>
    <row r="64" spans="1:16" s="30" customFormat="1" ht="12.75" customHeight="1" hidden="1">
      <c r="A64" s="16" t="s">
        <v>59</v>
      </c>
      <c r="B64" s="68">
        <v>2.234659999</v>
      </c>
      <c r="C64" s="68">
        <v>2.309659999</v>
      </c>
      <c r="D64" s="69">
        <v>0</v>
      </c>
      <c r="E64" s="69">
        <v>0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f t="shared" si="0"/>
        <v>4.544319998</v>
      </c>
      <c r="O64" s="14"/>
      <c r="P64" s="14"/>
    </row>
    <row r="65" spans="1:16" s="30" customFormat="1" ht="12.75" hidden="1">
      <c r="A65" s="16" t="s">
        <v>85</v>
      </c>
      <c r="B65" s="68">
        <v>0.9808029999999999</v>
      </c>
      <c r="C65" s="68">
        <v>0.3474962</v>
      </c>
      <c r="D65" s="69">
        <v>0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f t="shared" si="0"/>
        <v>1.3282991999999998</v>
      </c>
      <c r="O65" s="14"/>
      <c r="P65" s="14"/>
    </row>
    <row r="66" spans="1:16" s="30" customFormat="1" ht="12.75" customHeight="1" hidden="1">
      <c r="A66" s="16" t="s">
        <v>61</v>
      </c>
      <c r="B66" s="68">
        <v>0.9808029999999999</v>
      </c>
      <c r="C66" s="68">
        <v>0.3474962</v>
      </c>
      <c r="D66" s="69">
        <v>0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f t="shared" si="0"/>
        <v>1.3282991999999998</v>
      </c>
      <c r="O66" s="14"/>
      <c r="P66" s="14"/>
    </row>
    <row r="67" spans="1:16" s="30" customFormat="1" ht="12.75" customHeight="1" hidden="1">
      <c r="A67" s="16" t="s">
        <v>62</v>
      </c>
      <c r="B67" s="68">
        <v>0</v>
      </c>
      <c r="C67" s="68">
        <v>0</v>
      </c>
      <c r="D67" s="69">
        <v>0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f t="shared" si="0"/>
        <v>0</v>
      </c>
      <c r="O67" s="14"/>
      <c r="P67" s="14"/>
    </row>
    <row r="68" spans="1:16" s="30" customFormat="1" ht="12.75" customHeight="1" hidden="1">
      <c r="A68" s="16" t="s">
        <v>63</v>
      </c>
      <c r="B68" s="68">
        <v>0</v>
      </c>
      <c r="C68" s="68">
        <v>0</v>
      </c>
      <c r="D68" s="69">
        <v>0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>
        <v>0</v>
      </c>
      <c r="L68" s="69">
        <v>0</v>
      </c>
      <c r="M68" s="69">
        <v>0</v>
      </c>
      <c r="N68" s="69">
        <f t="shared" si="0"/>
        <v>0</v>
      </c>
      <c r="O68" s="14"/>
      <c r="P68" s="14"/>
    </row>
    <row r="69" spans="1:16" s="30" customFormat="1" ht="7.5" customHeight="1">
      <c r="A69" s="16"/>
      <c r="B69" s="68"/>
      <c r="C69" s="68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14"/>
      <c r="P69" s="14"/>
    </row>
    <row r="70" spans="1:16" s="30" customFormat="1" ht="13.5">
      <c r="A70" s="34" t="s">
        <v>20</v>
      </c>
      <c r="B70" s="74">
        <v>545.5288590799998</v>
      </c>
      <c r="C70" s="74">
        <v>-702.8503788160006</v>
      </c>
      <c r="D70" s="75">
        <v>0</v>
      </c>
      <c r="E70" s="75"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f t="shared" si="0"/>
        <v>-157.3215197360007</v>
      </c>
      <c r="O70" s="14"/>
      <c r="P70" s="14"/>
    </row>
    <row r="71" spans="1:16" s="30" customFormat="1" ht="7.5" customHeight="1">
      <c r="A71" s="31"/>
      <c r="B71" s="76"/>
      <c r="C71" s="76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14"/>
      <c r="P71" s="14"/>
    </row>
    <row r="72" spans="1:14" s="14" customFormat="1" ht="6.75" customHeight="1">
      <c r="A72" s="31"/>
      <c r="B72" s="70"/>
      <c r="C72" s="70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</row>
    <row r="73" spans="1:16" s="18" customFormat="1" ht="12.75" outlineLevel="2">
      <c r="A73" s="14" t="s">
        <v>21</v>
      </c>
      <c r="B73" s="66">
        <v>174.05071023900004</v>
      </c>
      <c r="C73" s="66">
        <v>134.953385178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f>+SUM(B73:M73)</f>
        <v>309.00409541700003</v>
      </c>
      <c r="O73" s="14"/>
      <c r="P73" s="14"/>
    </row>
    <row r="74" spans="1:16" s="30" customFormat="1" ht="12.75">
      <c r="A74" s="16" t="s">
        <v>22</v>
      </c>
      <c r="B74" s="68">
        <v>163.28466318200003</v>
      </c>
      <c r="C74" s="68">
        <v>130.313220178</v>
      </c>
      <c r="D74" s="69">
        <v>0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>
        <v>0</v>
      </c>
      <c r="L74" s="69">
        <v>0</v>
      </c>
      <c r="M74" s="69">
        <v>0</v>
      </c>
      <c r="N74" s="69">
        <f>+SUM(B74:M74)</f>
        <v>293.59788336</v>
      </c>
      <c r="O74" s="14"/>
      <c r="P74" s="14"/>
    </row>
    <row r="75" spans="1:16" s="30" customFormat="1" ht="12.75">
      <c r="A75" s="16" t="s">
        <v>23</v>
      </c>
      <c r="B75" s="68">
        <v>10.766047057</v>
      </c>
      <c r="C75" s="68">
        <v>4.640165</v>
      </c>
      <c r="D75" s="69">
        <v>0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f>+SUM(B75:M75)</f>
        <v>15.406212057</v>
      </c>
      <c r="O75" s="14"/>
      <c r="P75" s="14"/>
    </row>
    <row r="76" spans="1:16" s="30" customFormat="1" ht="9" customHeight="1">
      <c r="A76" s="16"/>
      <c r="B76" s="68"/>
      <c r="C76" s="68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14"/>
      <c r="P76" s="14"/>
    </row>
    <row r="77" spans="1:17" s="30" customFormat="1" ht="13.5">
      <c r="A77" s="36" t="s">
        <v>24</v>
      </c>
      <c r="B77" s="77">
        <v>371.4781488409998</v>
      </c>
      <c r="C77" s="77">
        <v>-837.8037639940005</v>
      </c>
      <c r="D77" s="78">
        <v>0</v>
      </c>
      <c r="E77" s="78">
        <v>0</v>
      </c>
      <c r="F77" s="78">
        <v>0</v>
      </c>
      <c r="G77" s="78">
        <v>0</v>
      </c>
      <c r="H77" s="78">
        <v>0</v>
      </c>
      <c r="I77" s="78">
        <v>0</v>
      </c>
      <c r="J77" s="78">
        <v>0</v>
      </c>
      <c r="K77" s="78">
        <v>0</v>
      </c>
      <c r="L77" s="78">
        <v>0</v>
      </c>
      <c r="M77" s="78">
        <v>0</v>
      </c>
      <c r="N77" s="78">
        <f>+SUM(B77:M77)</f>
        <v>-466.32561515300074</v>
      </c>
      <c r="O77" s="93"/>
      <c r="P77" s="14"/>
      <c r="Q77" s="14"/>
    </row>
    <row r="78" spans="1:16" s="30" customFormat="1" ht="5.25" customHeight="1">
      <c r="A78" s="16"/>
      <c r="B78" s="68"/>
      <c r="C78" s="68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14"/>
      <c r="P78" s="14"/>
    </row>
    <row r="79" spans="1:16" s="30" customFormat="1" ht="12.75">
      <c r="A79" s="79" t="s">
        <v>25</v>
      </c>
      <c r="B79" s="68"/>
      <c r="C79" s="68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14"/>
      <c r="P79" s="14"/>
    </row>
    <row r="80" spans="1:16" s="30" customFormat="1" ht="10.5" customHeight="1">
      <c r="A80" s="14"/>
      <c r="B80" s="68"/>
      <c r="C80" s="68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14"/>
      <c r="P80" s="14"/>
    </row>
    <row r="81" spans="1:16" s="18" customFormat="1" ht="12.75" outlineLevel="2">
      <c r="A81" s="14" t="s">
        <v>26</v>
      </c>
      <c r="B81" s="66">
        <v>-288.9271321590527</v>
      </c>
      <c r="C81" s="66">
        <v>-6.116882831000001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f>+SUM(B81:M81)</f>
        <v>-295.0440149900527</v>
      </c>
      <c r="O81" s="14"/>
      <c r="P81" s="14"/>
    </row>
    <row r="82" spans="1:16" s="30" customFormat="1" ht="12.75">
      <c r="A82" s="16" t="s">
        <v>27</v>
      </c>
      <c r="B82" s="68">
        <v>-288.9271321590527</v>
      </c>
      <c r="C82" s="68">
        <v>-6.116882831000001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f aca="true" t="shared" si="1" ref="N82:N93">+SUM(B82:M82)</f>
        <v>-295.0440149900527</v>
      </c>
      <c r="O82" s="14"/>
      <c r="P82" s="14"/>
    </row>
    <row r="83" spans="1:16" s="30" customFormat="1" ht="12.75">
      <c r="A83" s="16" t="s">
        <v>28</v>
      </c>
      <c r="B83" s="68">
        <v>0</v>
      </c>
      <c r="C83" s="68">
        <v>0</v>
      </c>
      <c r="D83" s="69">
        <v>0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f t="shared" si="1"/>
        <v>0</v>
      </c>
      <c r="O83" s="14"/>
      <c r="P83" s="14"/>
    </row>
    <row r="84" spans="1:16" s="18" customFormat="1" ht="12.75" outlineLevel="2">
      <c r="A84" s="14" t="s">
        <v>29</v>
      </c>
      <c r="B84" s="66">
        <v>-220.4</v>
      </c>
      <c r="C84" s="66">
        <v>-8.38551618999999</v>
      </c>
      <c r="D84" s="67">
        <v>0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f t="shared" si="1"/>
        <v>-228.78551619</v>
      </c>
      <c r="O84" s="14"/>
      <c r="P84" s="14"/>
    </row>
    <row r="85" spans="1:16" s="30" customFormat="1" ht="12.75">
      <c r="A85" s="16" t="s">
        <v>27</v>
      </c>
      <c r="B85" s="68">
        <v>-220.4</v>
      </c>
      <c r="C85" s="68">
        <v>10.400000000000006</v>
      </c>
      <c r="D85" s="69">
        <v>0</v>
      </c>
      <c r="E85" s="69">
        <v>0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f t="shared" si="1"/>
        <v>-210</v>
      </c>
      <c r="O85" s="14"/>
      <c r="P85" s="14"/>
    </row>
    <row r="86" spans="1:16" s="30" customFormat="1" ht="12.75">
      <c r="A86" s="16" t="s">
        <v>28</v>
      </c>
      <c r="B86" s="68">
        <v>0</v>
      </c>
      <c r="C86" s="68">
        <v>-18.785516189999996</v>
      </c>
      <c r="D86" s="69">
        <v>0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f t="shared" si="1"/>
        <v>-18.785516189999996</v>
      </c>
      <c r="O86" s="14"/>
      <c r="P86" s="14"/>
    </row>
    <row r="87" spans="1:16" s="30" customFormat="1" ht="6" customHeight="1">
      <c r="A87" s="16"/>
      <c r="B87" s="68"/>
      <c r="C87" s="68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14"/>
      <c r="P87" s="14"/>
    </row>
    <row r="88" spans="1:14" s="14" customFormat="1" ht="12.75">
      <c r="A88" s="14" t="s">
        <v>30</v>
      </c>
      <c r="B88" s="66">
        <v>0</v>
      </c>
      <c r="C88" s="66">
        <v>0</v>
      </c>
      <c r="D88" s="67">
        <v>0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f t="shared" si="1"/>
        <v>0</v>
      </c>
    </row>
    <row r="89" spans="1:16" s="39" customFormat="1" ht="12.75">
      <c r="A89" s="16" t="s">
        <v>31</v>
      </c>
      <c r="B89" s="81">
        <v>0</v>
      </c>
      <c r="C89" s="81">
        <v>0</v>
      </c>
      <c r="D89" s="69">
        <v>0</v>
      </c>
      <c r="E89" s="69">
        <v>0</v>
      </c>
      <c r="F89" s="69">
        <v>0</v>
      </c>
      <c r="G89" s="69">
        <v>0</v>
      </c>
      <c r="H89" s="69">
        <v>0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f t="shared" si="1"/>
        <v>0</v>
      </c>
      <c r="O89" s="14"/>
      <c r="P89" s="14"/>
    </row>
    <row r="90" spans="1:16" s="39" customFormat="1" ht="12.75">
      <c r="A90" s="16" t="s">
        <v>32</v>
      </c>
      <c r="B90" s="81">
        <v>0</v>
      </c>
      <c r="C90" s="81">
        <v>0</v>
      </c>
      <c r="D90" s="69">
        <v>0</v>
      </c>
      <c r="E90" s="69">
        <v>0</v>
      </c>
      <c r="F90" s="69">
        <v>0</v>
      </c>
      <c r="G90" s="69">
        <v>0</v>
      </c>
      <c r="H90" s="69">
        <v>0</v>
      </c>
      <c r="I90" s="69">
        <v>0</v>
      </c>
      <c r="J90" s="69">
        <v>0</v>
      </c>
      <c r="K90" s="69">
        <v>0</v>
      </c>
      <c r="L90" s="69">
        <v>0</v>
      </c>
      <c r="M90" s="69">
        <v>0</v>
      </c>
      <c r="N90" s="69">
        <f t="shared" si="1"/>
        <v>0</v>
      </c>
      <c r="O90" s="14"/>
      <c r="P90" s="14"/>
    </row>
    <row r="91" spans="2:16" s="39" customFormat="1" ht="6.75" customHeight="1"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14"/>
      <c r="P91" s="14"/>
    </row>
    <row r="92" spans="1:16" s="39" customFormat="1" ht="12.75">
      <c r="A92" s="14" t="s">
        <v>33</v>
      </c>
      <c r="B92" s="83">
        <v>-288.9225630920527</v>
      </c>
      <c r="C92" s="83">
        <v>0</v>
      </c>
      <c r="D92" s="67">
        <v>0</v>
      </c>
      <c r="E92" s="67">
        <v>0</v>
      </c>
      <c r="F92" s="67">
        <v>0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f t="shared" si="1"/>
        <v>-288.9225630920527</v>
      </c>
      <c r="O92" s="14"/>
      <c r="P92" s="14"/>
    </row>
    <row r="93" spans="1:16" s="39" customFormat="1" ht="12.75">
      <c r="A93" s="16" t="s">
        <v>83</v>
      </c>
      <c r="B93" s="81">
        <v>-288.9225630920527</v>
      </c>
      <c r="C93" s="81">
        <v>0</v>
      </c>
      <c r="D93" s="69">
        <v>0</v>
      </c>
      <c r="E93" s="69">
        <v>0</v>
      </c>
      <c r="F93" s="69">
        <v>0</v>
      </c>
      <c r="G93" s="69">
        <v>0</v>
      </c>
      <c r="H93" s="69">
        <v>0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f t="shared" si="1"/>
        <v>-288.9225630920527</v>
      </c>
      <c r="O93" s="14"/>
      <c r="P93" s="14"/>
    </row>
    <row r="94" spans="2:16" s="39" customFormat="1" ht="7.5" customHeight="1"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14"/>
      <c r="P94" s="14"/>
    </row>
    <row r="95" spans="1:16" s="39" customFormat="1" ht="12.75">
      <c r="A95" s="14" t="s">
        <v>34</v>
      </c>
      <c r="B95" s="83">
        <v>440.0052810000525</v>
      </c>
      <c r="C95" s="83">
        <v>-840.0723973530005</v>
      </c>
      <c r="D95" s="67">
        <v>0</v>
      </c>
      <c r="E95" s="67">
        <v>0</v>
      </c>
      <c r="F95" s="67">
        <v>0</v>
      </c>
      <c r="G95" s="67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f>+SUM(B95:M95)</f>
        <v>-400.067116352948</v>
      </c>
      <c r="O95" s="14"/>
      <c r="P95" s="14"/>
    </row>
    <row r="96" spans="6:9" ht="13.5">
      <c r="F96" s="23"/>
      <c r="I96" s="84"/>
    </row>
    <row r="97" spans="1:9" ht="15">
      <c r="A97" s="4" t="s">
        <v>91</v>
      </c>
      <c r="F97" s="23"/>
      <c r="I97" s="84"/>
    </row>
    <row r="98" spans="1:6" ht="13.5">
      <c r="A98" s="50" t="s">
        <v>84</v>
      </c>
      <c r="F98" s="23"/>
    </row>
    <row r="99" ht="13.5">
      <c r="F99" s="23"/>
    </row>
    <row r="100" ht="13.5">
      <c r="F100" s="23"/>
    </row>
  </sheetData>
  <sheetProtection/>
  <mergeCells count="18">
    <mergeCell ref="A2:N2"/>
    <mergeCell ref="A3:N3"/>
    <mergeCell ref="A5:N5"/>
    <mergeCell ref="A6:N6"/>
    <mergeCell ref="A9:A10"/>
    <mergeCell ref="B9:B10"/>
    <mergeCell ref="C9:C10"/>
    <mergeCell ref="D9:D10"/>
    <mergeCell ref="E9:E10"/>
    <mergeCell ref="F9:F10"/>
    <mergeCell ref="M9:M10"/>
    <mergeCell ref="N9:N10"/>
    <mergeCell ref="G9:G10"/>
    <mergeCell ref="H9:H10"/>
    <mergeCell ref="I9:I10"/>
    <mergeCell ref="J9:J10"/>
    <mergeCell ref="K9:K10"/>
    <mergeCell ref="L9:L10"/>
  </mergeCells>
  <printOptions/>
  <pageMargins left="0.2" right="0.2" top="0.38" bottom="0.23" header="0.3" footer="0.3"/>
  <pageSetup fitToWidth="0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JUAARA</dc:creator>
  <cp:keywords/>
  <dc:description/>
  <cp:lastModifiedBy>Angelica Pintos</cp:lastModifiedBy>
  <cp:lastPrinted>2017-07-11T12:58:56Z</cp:lastPrinted>
  <dcterms:created xsi:type="dcterms:W3CDTF">1998-08-06T20:23:21Z</dcterms:created>
  <dcterms:modified xsi:type="dcterms:W3CDTF">2018-03-01T12:28:59Z</dcterms:modified>
  <cp:category/>
  <cp:version/>
  <cp:contentType/>
  <cp:contentStatus/>
</cp:coreProperties>
</file>