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45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<sst xmlns="http://schemas.openxmlformats.org/spreadsheetml/2006/main" count="192" uniqueCount="98">
  <si>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</si>
  <si>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</si>
  <si>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</si>
  <si>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</si>
  <si>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</si>
  <si>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</si>
  <si>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</si>
  <si>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</si>
  <si>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</si>
  <si>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</si>
  <si>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</si>
  <si>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</si>
  <si>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</si>
  <si>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</si>
  <si>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</si>
  <si>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</si>
  <si>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</si>
  <si>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</si>
  <si>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</si>
  <si>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</si>
  <si>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</si>
  <si>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</si>
  <si>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</si>
  <si>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</si>
  <si>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</si>
  <si>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</si>
  <si>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</si>
  <si>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</si>
  <si>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</si>
  <si>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</si>
  <si>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</si>
  <si>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</si>
  <si>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</si>
  <si>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</si>
  <si>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</si>
  <si>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</si>
  <si>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</si>
  <si>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</si>
  <si>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</si>
  <si>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</si>
  <si>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</si>
  <si>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</si>
  <si>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</si>
  <si>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</si>
  <si>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</si>
  <si>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</si>
  <si>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</si>
  <si>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</si>
  <si>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</si>
  <si>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</si>
  <si>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</si>
  <si>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</si>
  <si>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</si>
  <si>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</si>
  <si>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</si>
  <si>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</si>
  <si>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</si>
  <si>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</si>
  <si>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</si>
  <si>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</si>
  <si>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</si>
  <si>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</si>
  <si>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</si>
  <si>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</si>
  <si>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</si>
  <si>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</si>
  <si>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</si>
  <si>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</si>
  <si>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</si>
  <si>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</si>
  <si>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</si>
  <si>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</si>
  <si>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</si>
  <si>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</si>
  <si>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</si>
  <si>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</si>
  <si>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</si>
  <si>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</si>
  <si>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</si>
  <si>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</si>
  <si>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</si>
  <si>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</si>
  <si>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t>Presupuesto
Ajustado
2016</t>
  </si>
  <si>
    <t xml:space="preserve">     Capital</t>
  </si>
  <si>
    <t>% PIB</t>
  </si>
  <si>
    <t>Impuestos sobre el ingreso, las utilidades y las ganancias de capital</t>
  </si>
  <si>
    <t>Impuestos sobre los bienes y servicios</t>
  </si>
  <si>
    <t xml:space="preserve">               Impuestos sobre el valor agregado</t>
  </si>
  <si>
    <t xml:space="preserve">               Impuestos selectivos</t>
  </si>
  <si>
    <t>Otros impuestos sobre bienes y servicios</t>
  </si>
  <si>
    <t>Impuestos sobre el comercio y las transacciones internacionales</t>
  </si>
  <si>
    <t>Otros impuestos</t>
  </si>
  <si>
    <t>Ingresos tributarios</t>
  </si>
  <si>
    <t>Presupuesto
Ajustado
2017</t>
  </si>
  <si>
    <r>
      <t>Fuente:</t>
    </r>
    <r>
      <rPr>
        <sz val="10"/>
        <rFont val="Times New Roman"/>
        <family val="1"/>
      </rPr>
      <t xml:space="preserve"> Sistema de Contabilidad (SICO) ; BCP </t>
    </r>
  </si>
  <si>
    <r>
      <t>Fuente:</t>
    </r>
    <r>
      <rPr>
        <sz val="9"/>
        <rFont val="Times New Roman"/>
        <family val="1"/>
      </rPr>
      <t xml:space="preserve"> Sistema de Contabilidad (SICO) ; BCP </t>
    </r>
  </si>
  <si>
    <t>Ejecución a
Diciembre
2016</t>
  </si>
  <si>
    <t>Ejecución a 
Diciembre
2017</t>
  </si>
</sst>
</file>

<file path=xl/styles.xml><?xml version="1.0" encoding="utf-8"?>
<styleSheet xmlns="http://schemas.openxmlformats.org/spreadsheetml/2006/main">
  <numFmts count="59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.0"/>
    <numFmt numFmtId="177" formatCode="###,##0.0;\(###,##0.0\)"/>
    <numFmt numFmtId="178" formatCode="#,##0.0;\(#,##0.0\)"/>
    <numFmt numFmtId="179" formatCode="0.0%"/>
    <numFmt numFmtId="180" formatCode="0.0000000"/>
    <numFmt numFmtId="181" formatCode="#,##0.0;[Red]#,##0.0"/>
    <numFmt numFmtId="182" formatCode="[$-3C0A]dddd\,\ dd&quot; de &quot;mmmm&quot; de &quot;yyyy"/>
    <numFmt numFmtId="183" formatCode="[$-3C0A]hh:mm:ss\ AM/PM"/>
    <numFmt numFmtId="184" formatCode="#,##0.0_);[Red]\(#,##0.0\)"/>
    <numFmt numFmtId="185" formatCode="#,##0.00;\(#,##0.00\)"/>
    <numFmt numFmtId="186" formatCode="#,##0.000;\(#,##0.000\)"/>
    <numFmt numFmtId="187" formatCode="#,##0.0000;\(#,##0.0000\)"/>
    <numFmt numFmtId="188" formatCode="#,##0;\(#,##0\)"/>
    <numFmt numFmtId="189" formatCode="0.0000"/>
    <numFmt numFmtId="190" formatCode="0.000"/>
    <numFmt numFmtId="191" formatCode="0.0"/>
    <numFmt numFmtId="192" formatCode="#,##0.000"/>
    <numFmt numFmtId="193" formatCode="#,##0.0000"/>
    <numFmt numFmtId="194" formatCode="#,##0.00000"/>
    <numFmt numFmtId="195" formatCode="#,##0.0_);\(#,##0.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##,##0.00;\(###,##0.00\)"/>
    <numFmt numFmtId="201" formatCode="0.000%"/>
    <numFmt numFmtId="202" formatCode="0.0000%"/>
    <numFmt numFmtId="203" formatCode="###,##0.000;\(###,##0.000\)"/>
    <numFmt numFmtId="204" formatCode="###,##0.0000;\(###,##0.0000\)"/>
    <numFmt numFmtId="205" formatCode="###,##0.00000;\(###,##0.00000\)"/>
    <numFmt numFmtId="206" formatCode="###,##0.000000;\(###,##0.000000\)"/>
    <numFmt numFmtId="207" formatCode="###,##0.0000000;\(###,##0.0000000\)"/>
    <numFmt numFmtId="208" formatCode="###,##0.00000000;\(###,##0.00000000\)"/>
    <numFmt numFmtId="209" formatCode="#,##0.000000"/>
    <numFmt numFmtId="210" formatCode="#,##0.0000000"/>
    <numFmt numFmtId="211" formatCode="#,##0.00000000"/>
    <numFmt numFmtId="212" formatCode="#,##0.000000000"/>
    <numFmt numFmtId="213" formatCode="_(&quot;Gs&quot;\ * #,##0_);_(&quot;Gs&quot;\ * \(#,##0\);_(&quot;Gs&quot;\ * &quot;-&quot;_);_(@_)"/>
    <numFmt numFmtId="214" formatCode="_(&quot;Gs&quot;\ * #,##0.00_);_(&quot;Gs&quot;\ * \(#,##0.00\);_(&quot;Gs&quot;\ * &quot;-&quot;??_);_(@_)"/>
  </numFmts>
  <fonts count="66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b/>
      <sz val="13"/>
      <name val="Times New Roman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Arial"/>
      <family val="2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0"/>
      <name val="Times New Roman CE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0"/>
      <name val="Arial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7" fillId="0" borderId="0">
      <alignment/>
      <protection/>
    </xf>
    <xf numFmtId="3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28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6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57" applyNumberFormat="1" applyFont="1" applyAlignment="1">
      <alignment/>
    </xf>
    <xf numFmtId="3" fontId="6" fillId="0" borderId="0" xfId="57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NumberFormat="1" applyFont="1" applyBorder="1" applyAlignment="1" applyProtection="1">
      <alignment/>
      <protection/>
    </xf>
    <xf numFmtId="3" fontId="1" fillId="0" borderId="0" xfId="57" applyFont="1" applyFill="1" applyAlignment="1">
      <alignment horizontal="center"/>
    </xf>
    <xf numFmtId="3" fontId="4" fillId="0" borderId="0" xfId="57" applyFont="1" applyFill="1" applyAlignment="1">
      <alignment/>
    </xf>
    <xf numFmtId="3" fontId="1" fillId="0" borderId="0" xfId="57" applyFont="1" applyFill="1" applyAlignment="1">
      <alignment/>
    </xf>
    <xf numFmtId="3" fontId="5" fillId="0" borderId="0" xfId="57" applyFont="1" applyFill="1" applyAlignment="1">
      <alignment horizontal="left" indent="2"/>
    </xf>
    <xf numFmtId="178" fontId="5" fillId="0" borderId="0" xfId="57" applyNumberFormat="1" applyFont="1" applyFill="1" applyAlignment="1">
      <alignment horizontal="right"/>
    </xf>
    <xf numFmtId="3" fontId="5" fillId="0" borderId="0" xfId="57" applyFont="1" applyFill="1" applyAlignment="1">
      <alignment/>
    </xf>
    <xf numFmtId="3" fontId="5" fillId="0" borderId="0" xfId="57" applyFont="1" applyFill="1" applyBorder="1" applyAlignment="1">
      <alignment horizontal="left" indent="2"/>
    </xf>
    <xf numFmtId="178" fontId="63" fillId="0" borderId="0" xfId="0" applyNumberFormat="1" applyFont="1" applyAlignment="1" applyProtection="1">
      <alignment/>
      <protection/>
    </xf>
    <xf numFmtId="4" fontId="4" fillId="0" borderId="0" xfId="57" applyNumberFormat="1" applyFont="1" applyFill="1" applyAlignment="1">
      <alignment horizontal="center"/>
    </xf>
    <xf numFmtId="4" fontId="1" fillId="0" borderId="0" xfId="57" applyNumberFormat="1" applyFont="1" applyFill="1" applyAlignment="1">
      <alignment horizontal="center"/>
    </xf>
    <xf numFmtId="4" fontId="5" fillId="0" borderId="0" xfId="57" applyNumberFormat="1" applyFont="1" applyFill="1" applyAlignment="1">
      <alignment horizontal="center"/>
    </xf>
    <xf numFmtId="4" fontId="5" fillId="0" borderId="0" xfId="57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7" applyFont="1" applyFill="1" applyBorder="1" applyAlignment="1">
      <alignment/>
    </xf>
    <xf numFmtId="4" fontId="4" fillId="0" borderId="0" xfId="57" applyNumberFormat="1" applyFont="1" applyFill="1" applyBorder="1" applyAlignment="1">
      <alignment horizontal="center"/>
    </xf>
    <xf numFmtId="3" fontId="15" fillId="0" borderId="0" xfId="57" applyFont="1" applyFill="1" applyBorder="1" applyAlignment="1">
      <alignment/>
    </xf>
    <xf numFmtId="4" fontId="15" fillId="0" borderId="0" xfId="57" applyNumberFormat="1" applyFont="1" applyFill="1" applyBorder="1" applyAlignment="1">
      <alignment horizontal="center"/>
    </xf>
    <xf numFmtId="3" fontId="15" fillId="0" borderId="10" xfId="57" applyFont="1" applyFill="1" applyBorder="1" applyAlignment="1">
      <alignment/>
    </xf>
    <xf numFmtId="4" fontId="15" fillId="0" borderId="10" xfId="57" applyNumberFormat="1" applyFont="1" applyFill="1" applyBorder="1" applyAlignment="1">
      <alignment horizontal="center"/>
    </xf>
    <xf numFmtId="3" fontId="4" fillId="0" borderId="0" xfId="57" applyFont="1" applyFill="1" applyBorder="1" applyAlignment="1">
      <alignment vertical="center" wrapText="1"/>
    </xf>
    <xf numFmtId="4" fontId="4" fillId="0" borderId="0" xfId="57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77" fontId="4" fillId="0" borderId="0" xfId="57" applyNumberFormat="1" applyFont="1" applyFill="1" applyAlignment="1">
      <alignment horizontal="center"/>
    </xf>
    <xf numFmtId="177" fontId="1" fillId="0" borderId="0" xfId="57" applyNumberFormat="1" applyFont="1" applyFill="1" applyAlignment="1">
      <alignment horizontal="center"/>
    </xf>
    <xf numFmtId="177" fontId="5" fillId="0" borderId="0" xfId="57" applyNumberFormat="1" applyFont="1" applyFill="1" applyAlignment="1">
      <alignment horizontal="center"/>
    </xf>
    <xf numFmtId="177" fontId="4" fillId="0" borderId="0" xfId="57" applyNumberFormat="1" applyFont="1" applyFill="1" applyBorder="1" applyAlignment="1">
      <alignment horizontal="center"/>
    </xf>
    <xf numFmtId="177" fontId="5" fillId="0" borderId="0" xfId="57" applyNumberFormat="1" applyFont="1" applyFill="1" applyBorder="1" applyAlignment="1">
      <alignment horizontal="center"/>
    </xf>
    <xf numFmtId="177" fontId="15" fillId="0" borderId="0" xfId="57" applyNumberFormat="1" applyFont="1" applyFill="1" applyBorder="1" applyAlignment="1">
      <alignment horizontal="center"/>
    </xf>
    <xf numFmtId="177" fontId="15" fillId="0" borderId="10" xfId="57" applyNumberFormat="1" applyFont="1" applyFill="1" applyBorder="1" applyAlignment="1">
      <alignment horizontal="center"/>
    </xf>
    <xf numFmtId="177" fontId="4" fillId="0" borderId="0" xfId="57" applyNumberFormat="1" applyFont="1" applyFill="1" applyBorder="1" applyAlignment="1">
      <alignment horizontal="center" vertical="center" wrapText="1"/>
    </xf>
    <xf numFmtId="3" fontId="5" fillId="0" borderId="0" xfId="57" applyFont="1" applyFill="1" applyAlignment="1">
      <alignment horizontal="left" indent="5"/>
    </xf>
    <xf numFmtId="3" fontId="5" fillId="0" borderId="0" xfId="57" applyFont="1" applyFill="1" applyAlignment="1">
      <alignment horizontal="left" indent="3"/>
    </xf>
    <xf numFmtId="3" fontId="5" fillId="0" borderId="0" xfId="57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0" fontId="64" fillId="0" borderId="0" xfId="0" applyNumberFormat="1" applyFont="1" applyAlignment="1" applyProtection="1">
      <alignment/>
      <protection/>
    </xf>
    <xf numFmtId="3" fontId="65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3" fontId="16" fillId="0" borderId="0" xfId="0" applyFont="1" applyBorder="1" applyAlignment="1">
      <alignment horizontal="center"/>
    </xf>
    <xf numFmtId="176" fontId="4" fillId="0" borderId="0" xfId="57" applyNumberFormat="1" applyFont="1" applyFill="1" applyAlignment="1">
      <alignment/>
    </xf>
    <xf numFmtId="176" fontId="4" fillId="0" borderId="0" xfId="57" applyNumberFormat="1" applyFont="1" applyFill="1" applyAlignment="1">
      <alignment horizontal="center"/>
    </xf>
    <xf numFmtId="176" fontId="1" fillId="0" borderId="0" xfId="57" applyNumberFormat="1" applyFont="1" applyFill="1" applyAlignment="1">
      <alignment/>
    </xf>
    <xf numFmtId="176" fontId="1" fillId="0" borderId="0" xfId="57" applyNumberFormat="1" applyFont="1" applyFill="1" applyAlignment="1">
      <alignment horizontal="center"/>
    </xf>
    <xf numFmtId="176" fontId="5" fillId="0" borderId="0" xfId="57" applyNumberFormat="1" applyFont="1" applyFill="1" applyAlignment="1">
      <alignment horizontal="right"/>
    </xf>
    <xf numFmtId="176" fontId="5" fillId="0" borderId="0" xfId="57" applyNumberFormat="1" applyFont="1" applyFill="1" applyAlignment="1">
      <alignment horizontal="center"/>
    </xf>
    <xf numFmtId="176" fontId="4" fillId="0" borderId="0" xfId="57" applyNumberFormat="1" applyFont="1" applyFill="1" applyBorder="1" applyAlignment="1">
      <alignment/>
    </xf>
    <xf numFmtId="176" fontId="4" fillId="0" borderId="0" xfId="57" applyNumberFormat="1" applyFont="1" applyFill="1" applyBorder="1" applyAlignment="1">
      <alignment horizontal="center"/>
    </xf>
    <xf numFmtId="176" fontId="5" fillId="0" borderId="0" xfId="57" applyNumberFormat="1" applyFont="1" applyFill="1" applyBorder="1" applyAlignment="1">
      <alignment horizontal="right"/>
    </xf>
    <xf numFmtId="176" fontId="5" fillId="0" borderId="0" xfId="57" applyNumberFormat="1" applyFont="1" applyFill="1" applyBorder="1" applyAlignment="1">
      <alignment horizontal="center"/>
    </xf>
    <xf numFmtId="176" fontId="3" fillId="0" borderId="0" xfId="57" applyNumberFormat="1" applyFont="1" applyFill="1" applyAlignment="1">
      <alignment horizontal="right"/>
    </xf>
    <xf numFmtId="176" fontId="15" fillId="0" borderId="0" xfId="57" applyNumberFormat="1" applyFont="1" applyFill="1" applyBorder="1" applyAlignment="1">
      <alignment horizontal="center"/>
    </xf>
    <xf numFmtId="176" fontId="1" fillId="0" borderId="0" xfId="57" applyNumberFormat="1" applyFont="1" applyFill="1" applyAlignment="1">
      <alignment horizontal="right"/>
    </xf>
    <xf numFmtId="176" fontId="1" fillId="0" borderId="10" xfId="57" applyNumberFormat="1" applyFont="1" applyFill="1" applyBorder="1" applyAlignment="1">
      <alignment horizontal="right"/>
    </xf>
    <xf numFmtId="176" fontId="1" fillId="0" borderId="10" xfId="57" applyNumberFormat="1" applyFont="1" applyFill="1" applyBorder="1" applyAlignment="1">
      <alignment horizontal="center"/>
    </xf>
    <xf numFmtId="3" fontId="4" fillId="0" borderId="0" xfId="57" applyFont="1" applyFill="1" applyBorder="1" applyAlignment="1">
      <alignment vertical="center"/>
    </xf>
    <xf numFmtId="176" fontId="4" fillId="0" borderId="0" xfId="57" applyNumberFormat="1" applyFont="1" applyFill="1" applyBorder="1" applyAlignment="1">
      <alignment horizontal="center" vertical="center" wrapText="1"/>
    </xf>
    <xf numFmtId="176" fontId="63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3" fontId="17" fillId="0" borderId="0" xfId="0" applyFont="1" applyAlignment="1">
      <alignment vertical="top" wrapText="1"/>
    </xf>
    <xf numFmtId="178" fontId="1" fillId="0" borderId="0" xfId="57" applyNumberFormat="1" applyFont="1" applyFill="1" applyAlignment="1">
      <alignment horizontal="center"/>
    </xf>
    <xf numFmtId="178" fontId="63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/>
      <protection/>
    </xf>
    <xf numFmtId="176" fontId="6" fillId="33" borderId="0" xfId="0" applyNumberFormat="1" applyFont="1" applyFill="1" applyAlignment="1">
      <alignment horizontal="left"/>
    </xf>
    <xf numFmtId="176" fontId="12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14" fillId="0" borderId="0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64" fillId="0" borderId="0" xfId="0" applyNumberFormat="1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6" fillId="0" borderId="0" xfId="57" applyNumberFormat="1" applyFont="1" applyAlignment="1">
      <alignment/>
    </xf>
    <xf numFmtId="177" fontId="63" fillId="0" borderId="0" xfId="0" applyNumberFormat="1" applyFont="1" applyAlignment="1" applyProtection="1">
      <alignment horizontal="center"/>
      <protection/>
    </xf>
    <xf numFmtId="177" fontId="1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/>
      <protection/>
    </xf>
    <xf numFmtId="3" fontId="18" fillId="0" borderId="0" xfId="57" applyNumberFormat="1" applyFont="1" applyFill="1" applyAlignment="1">
      <alignment/>
    </xf>
    <xf numFmtId="3" fontId="0" fillId="0" borderId="0" xfId="0" applyFill="1" applyAlignment="1" applyProtection="1">
      <alignment/>
      <protection/>
    </xf>
    <xf numFmtId="3" fontId="18" fillId="0" borderId="0" xfId="57" applyFont="1" applyFill="1" applyAlignment="1">
      <alignment/>
    </xf>
    <xf numFmtId="3" fontId="5" fillId="0" borderId="0" xfId="57" applyFont="1" applyFill="1" applyAlignment="1" applyProtection="1">
      <alignment horizontal="left" indent="2"/>
      <protection/>
    </xf>
    <xf numFmtId="3" fontId="19" fillId="33" borderId="0" xfId="0" applyFont="1" applyFill="1" applyAlignment="1">
      <alignment/>
    </xf>
    <xf numFmtId="0" fontId="64" fillId="0" borderId="0" xfId="0" applyNumberFormat="1" applyFont="1" applyFill="1" applyAlignment="1" applyProtection="1">
      <alignment/>
      <protection/>
    </xf>
    <xf numFmtId="176" fontId="64" fillId="0" borderId="0" xfId="0" applyNumberFormat="1" applyFont="1" applyFill="1" applyAlignment="1" applyProtection="1">
      <alignment/>
      <protection/>
    </xf>
    <xf numFmtId="3" fontId="65" fillId="0" borderId="0" xfId="0" applyNumberFormat="1" applyFont="1" applyFill="1" applyAlignment="1" applyProtection="1">
      <alignment/>
      <protection/>
    </xf>
    <xf numFmtId="177" fontId="64" fillId="0" borderId="0" xfId="0" applyNumberFormat="1" applyFont="1" applyFill="1" applyAlignment="1" applyProtection="1">
      <alignment/>
      <protection/>
    </xf>
    <xf numFmtId="178" fontId="4" fillId="0" borderId="0" xfId="57" applyNumberFormat="1" applyFont="1" applyFill="1" applyAlignment="1">
      <alignment horizontal="center"/>
    </xf>
    <xf numFmtId="178" fontId="5" fillId="0" borderId="0" xfId="57" applyNumberFormat="1" applyFont="1" applyFill="1" applyAlignment="1">
      <alignment horizontal="center"/>
    </xf>
    <xf numFmtId="178" fontId="4" fillId="0" borderId="0" xfId="57" applyNumberFormat="1" applyFont="1" applyFill="1" applyBorder="1" applyAlignment="1">
      <alignment horizontal="center"/>
    </xf>
    <xf numFmtId="178" fontId="5" fillId="0" borderId="0" xfId="57" applyNumberFormat="1" applyFont="1" applyFill="1" applyBorder="1" applyAlignment="1">
      <alignment horizontal="center"/>
    </xf>
    <xf numFmtId="178" fontId="3" fillId="0" borderId="0" xfId="57" applyNumberFormat="1" applyFont="1" applyFill="1" applyAlignment="1">
      <alignment horizontal="center"/>
    </xf>
    <xf numFmtId="178" fontId="1" fillId="0" borderId="10" xfId="57" applyNumberFormat="1" applyFont="1" applyFill="1" applyBorder="1" applyAlignment="1">
      <alignment horizontal="center"/>
    </xf>
    <xf numFmtId="176" fontId="1" fillId="0" borderId="11" xfId="57" applyNumberFormat="1" applyFont="1" applyFill="1" applyBorder="1" applyAlignment="1">
      <alignment horizontal="center" vertical="center" wrapText="1"/>
    </xf>
    <xf numFmtId="176" fontId="1" fillId="0" borderId="12" xfId="57" applyNumberFormat="1" applyFont="1" applyFill="1" applyBorder="1" applyAlignment="1">
      <alignment horizontal="center" vertical="center" wrapText="1"/>
    </xf>
    <xf numFmtId="177" fontId="1" fillId="0" borderId="11" xfId="57" applyNumberFormat="1" applyFont="1" applyFill="1" applyBorder="1" applyAlignment="1">
      <alignment horizontal="center" vertical="center" wrapText="1"/>
    </xf>
    <xf numFmtId="177" fontId="1" fillId="0" borderId="12" xfId="57" applyNumberFormat="1" applyFont="1" applyFill="1" applyBorder="1" applyAlignment="1">
      <alignment horizontal="center" vertical="center" wrapText="1"/>
    </xf>
    <xf numFmtId="3" fontId="1" fillId="0" borderId="11" xfId="57" applyFont="1" applyFill="1" applyBorder="1" applyAlignment="1">
      <alignment horizontal="center" vertical="center" wrapText="1"/>
    </xf>
    <xf numFmtId="3" fontId="1" fillId="0" borderId="12" xfId="57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6" fillId="0" borderId="0" xfId="0" applyFont="1" applyBorder="1" applyAlignment="1">
      <alignment horizontal="center"/>
    </xf>
    <xf numFmtId="3" fontId="1" fillId="0" borderId="11" xfId="57" applyFont="1" applyFill="1" applyBorder="1" applyAlignment="1">
      <alignment horizontal="center" vertical="center"/>
    </xf>
    <xf numFmtId="3" fontId="1" fillId="0" borderId="12" xfId="57" applyFont="1" applyFill="1" applyBorder="1" applyAlignment="1">
      <alignment horizontal="center" vertical="center"/>
    </xf>
    <xf numFmtId="0" fontId="45" fillId="0" borderId="0" xfId="60">
      <alignment/>
      <protection/>
    </xf>
    <xf numFmtId="178" fontId="43" fillId="0" borderId="0" xfId="57" applyNumberFormat="1" applyFont="1" applyFill="1" applyAlignment="1">
      <alignment/>
    </xf>
    <xf numFmtId="178" fontId="4" fillId="0" borderId="0" xfId="57" applyNumberFormat="1" applyFont="1" applyFill="1" applyAlignment="1">
      <alignment/>
    </xf>
    <xf numFmtId="3" fontId="1" fillId="0" borderId="0" xfId="57" applyFont="1" applyFill="1" applyAlignment="1">
      <alignment/>
    </xf>
    <xf numFmtId="178" fontId="1" fillId="0" borderId="0" xfId="57" applyNumberFormat="1" applyFont="1" applyFill="1" applyAlignment="1">
      <alignment/>
    </xf>
    <xf numFmtId="178" fontId="5" fillId="0" borderId="0" xfId="57" applyNumberFormat="1" applyFont="1" applyFill="1" applyAlignment="1">
      <alignment horizontal="right"/>
    </xf>
    <xf numFmtId="178" fontId="43" fillId="0" borderId="0" xfId="57" applyNumberFormat="1" applyFont="1" applyFill="1" applyBorder="1" applyAlignment="1">
      <alignment/>
    </xf>
    <xf numFmtId="178" fontId="3" fillId="0" borderId="0" xfId="57" applyNumberFormat="1" applyFont="1" applyFill="1" applyAlignment="1">
      <alignment horizontal="right"/>
    </xf>
    <xf numFmtId="178" fontId="1" fillId="0" borderId="0" xfId="57" applyNumberFormat="1" applyFont="1" applyFill="1" applyAlignment="1">
      <alignment horizontal="right"/>
    </xf>
    <xf numFmtId="178" fontId="44" fillId="0" borderId="0" xfId="57" applyNumberFormat="1" applyFont="1" applyFill="1" applyBorder="1" applyAlignment="1">
      <alignment/>
    </xf>
    <xf numFmtId="188" fontId="5" fillId="0" borderId="0" xfId="57" applyNumberFormat="1" applyFont="1" applyFill="1" applyAlignment="1">
      <alignment horizontal="right"/>
    </xf>
    <xf numFmtId="178" fontId="1" fillId="0" borderId="0" xfId="57" applyNumberFormat="1" applyFont="1" applyFill="1" applyBorder="1" applyAlignment="1">
      <alignment horizontal="right"/>
    </xf>
    <xf numFmtId="178" fontId="63" fillId="0" borderId="0" xfId="60" applyNumberFormat="1" applyFont="1" applyFill="1" applyProtection="1">
      <alignment/>
      <protection/>
    </xf>
    <xf numFmtId="178" fontId="1" fillId="0" borderId="0" xfId="60" applyNumberFormat="1" applyFont="1" applyFill="1" applyProtection="1">
      <alignment/>
      <protection/>
    </xf>
    <xf numFmtId="9" fontId="5" fillId="0" borderId="0" xfId="65" applyFont="1" applyFill="1" applyAlignment="1">
      <alignment horizontal="right"/>
    </xf>
    <xf numFmtId="179" fontId="5" fillId="0" borderId="0" xfId="65" applyNumberFormat="1" applyFont="1" applyFill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4" xfId="60"/>
    <cellStyle name="normální_GFSod93podleVR new1" xfId="61"/>
    <cellStyle name="Notas" xfId="62"/>
    <cellStyle name="Percent" xfId="63"/>
    <cellStyle name="Porcentaje 2" xfId="64"/>
    <cellStyle name="Porcentaje 3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0</xdr:row>
      <xdr:rowOff>47625</xdr:rowOff>
    </xdr:from>
    <xdr:to>
      <xdr:col>9</xdr:col>
      <xdr:colOff>542925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47625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38100</xdr:rowOff>
    </xdr:from>
    <xdr:to>
      <xdr:col>0</xdr:col>
      <xdr:colOff>1304925</xdr:colOff>
      <xdr:row>3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</xdr:row>
      <xdr:rowOff>0</xdr:rowOff>
    </xdr:from>
    <xdr:to>
      <xdr:col>13</xdr:col>
      <xdr:colOff>657225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200025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showGridLines="0" tabSelected="1" zoomScalePageLayoutView="0" workbookViewId="0" topLeftCell="A1">
      <selection activeCell="N21" sqref="N21"/>
    </sheetView>
  </sheetViews>
  <sheetFormatPr defaultColWidth="11.00390625" defaultRowHeight="14.25" outlineLevelRow="2"/>
  <cols>
    <col min="1" max="1" width="49.625" style="6" bestFit="1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6.875" style="80" customWidth="1"/>
    <col min="6" max="6" width="11.125" style="6" bestFit="1" customWidth="1"/>
    <col min="7" max="7" width="10.625" style="5" customWidth="1"/>
    <col min="8" max="9" width="7.875" style="6" customWidth="1"/>
    <col min="10" max="10" width="7.875" style="82" customWidth="1"/>
    <col min="11" max="16384" width="11.00390625" style="6" customWidth="1"/>
  </cols>
  <sheetData>
    <row r="1" spans="1:9" ht="15.75">
      <c r="A1" s="1"/>
      <c r="B1" s="1"/>
      <c r="C1" s="2"/>
      <c r="D1" s="1"/>
      <c r="E1" s="76"/>
      <c r="F1" s="1"/>
      <c r="G1" s="1"/>
      <c r="H1" s="1"/>
      <c r="I1" s="1"/>
    </row>
    <row r="2" spans="1:10" ht="25.5" customHeight="1">
      <c r="A2" s="108" t="s">
        <v>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.75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9" ht="7.5" customHeight="1">
      <c r="A4" s="3"/>
      <c r="B4" s="3"/>
      <c r="C4" s="3"/>
      <c r="D4" s="3"/>
      <c r="E4" s="77"/>
      <c r="F4" s="3"/>
      <c r="G4" s="3"/>
      <c r="H4" s="3"/>
      <c r="I4" s="3"/>
    </row>
    <row r="5" spans="1:255" ht="18.75">
      <c r="A5" s="108" t="s">
        <v>5</v>
      </c>
      <c r="B5" s="108"/>
      <c r="C5" s="108"/>
      <c r="D5" s="108"/>
      <c r="E5" s="108"/>
      <c r="F5" s="108"/>
      <c r="G5" s="108"/>
      <c r="H5" s="108"/>
      <c r="I5" s="108"/>
      <c r="J5" s="10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ht="18.75">
      <c r="A6" s="108" t="s">
        <v>6</v>
      </c>
      <c r="B6" s="108"/>
      <c r="C6" s="108"/>
      <c r="D6" s="108"/>
      <c r="E6" s="108"/>
      <c r="F6" s="108"/>
      <c r="G6" s="108"/>
      <c r="H6" s="108"/>
      <c r="I6" s="108"/>
      <c r="J6" s="108"/>
      <c r="K6" s="7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ht="16.5">
      <c r="A7" s="9"/>
      <c r="B7" s="9"/>
      <c r="C7" s="9"/>
      <c r="D7" s="9"/>
      <c r="E7" s="78"/>
      <c r="F7" s="9"/>
      <c r="G7" s="7"/>
      <c r="H7" s="9"/>
      <c r="I7" s="9"/>
      <c r="J7" s="83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9" ht="6" customHeight="1" thickBot="1">
      <c r="A8" s="10"/>
      <c r="B8" s="10"/>
      <c r="C8" s="10"/>
      <c r="D8" s="10"/>
      <c r="E8" s="79"/>
      <c r="F8" s="10"/>
      <c r="H8" s="10"/>
      <c r="I8" s="10"/>
    </row>
    <row r="9" spans="1:10" s="11" customFormat="1" ht="16.5" customHeight="1">
      <c r="A9" s="110" t="s">
        <v>1</v>
      </c>
      <c r="B9" s="106" t="s">
        <v>82</v>
      </c>
      <c r="C9" s="106" t="s">
        <v>96</v>
      </c>
      <c r="D9" s="106" t="s">
        <v>35</v>
      </c>
      <c r="E9" s="102" t="s">
        <v>84</v>
      </c>
      <c r="F9" s="106" t="s">
        <v>93</v>
      </c>
      <c r="G9" s="106" t="s">
        <v>97</v>
      </c>
      <c r="H9" s="106" t="s">
        <v>35</v>
      </c>
      <c r="I9" s="106" t="s">
        <v>36</v>
      </c>
      <c r="J9" s="104" t="s">
        <v>84</v>
      </c>
    </row>
    <row r="10" spans="1:10" s="11" customFormat="1" ht="23.25" customHeight="1" thickBot="1">
      <c r="A10" s="111"/>
      <c r="B10" s="107"/>
      <c r="C10" s="107"/>
      <c r="D10" s="107"/>
      <c r="E10" s="103"/>
      <c r="F10" s="107"/>
      <c r="G10" s="107"/>
      <c r="H10" s="107"/>
      <c r="I10" s="107"/>
      <c r="J10" s="105"/>
    </row>
    <row r="11" spans="1:11" s="13" customFormat="1" ht="14.25">
      <c r="A11" s="12" t="s">
        <v>7</v>
      </c>
      <c r="B11" s="96">
        <v>32720.793319434997</v>
      </c>
      <c r="C11" s="96">
        <v>28436.040468111</v>
      </c>
      <c r="D11" s="19">
        <f>_xlfn.IFERROR((C11/B11*100),0)</f>
        <v>86.90510706909113</v>
      </c>
      <c r="E11" s="33">
        <f>+(C11/1000)/$E$107*100</f>
        <v>18.285746968103844</v>
      </c>
      <c r="F11" s="96">
        <v>34114.715861715005</v>
      </c>
      <c r="G11" s="96">
        <v>31095.25798087</v>
      </c>
      <c r="H11" s="19">
        <f>_xlfn.IFERROR((G11/F11*100),0)</f>
        <v>91.14910441263979</v>
      </c>
      <c r="I11" s="33">
        <f>IF(C11&lt;&gt;0,G11/C11*100-100," ")</f>
        <v>9.351574512425941</v>
      </c>
      <c r="J11" s="33">
        <f>+(G11/1000)/$J$107*100</f>
        <v>18.800751824456405</v>
      </c>
      <c r="K11" s="113"/>
    </row>
    <row r="12" spans="1:12" s="13" customFormat="1" ht="6.75" customHeight="1">
      <c r="A12" s="12"/>
      <c r="B12" s="96"/>
      <c r="C12" s="96"/>
      <c r="D12" s="19"/>
      <c r="E12" s="33"/>
      <c r="F12" s="96"/>
      <c r="G12" s="96"/>
      <c r="H12" s="19"/>
      <c r="I12" s="33"/>
      <c r="J12" s="33"/>
      <c r="K12" s="114"/>
      <c r="L12" s="115"/>
    </row>
    <row r="13" spans="1:12" s="13" customFormat="1" ht="12.75" outlineLevel="1">
      <c r="A13" s="13" t="s">
        <v>92</v>
      </c>
      <c r="B13" s="73">
        <v>20673.878869221</v>
      </c>
      <c r="C13" s="73">
        <v>19476.529861241004</v>
      </c>
      <c r="D13" s="20">
        <f>_xlfn.IFERROR((C13/B13*100),0)</f>
        <v>94.20839690725579</v>
      </c>
      <c r="E13" s="34">
        <f>+(C13/1000)/$E$107*100</f>
        <v>12.524349065361633</v>
      </c>
      <c r="F13" s="73">
        <v>20723.875358234003</v>
      </c>
      <c r="G13" s="73">
        <v>21730.27805236</v>
      </c>
      <c r="H13" s="20">
        <f>_xlfn.IFERROR((G13/F13*100),0)</f>
        <v>104.85624757304927</v>
      </c>
      <c r="I13" s="34">
        <f>IF(C13&lt;&gt;0,G13/C13*100-100," ")</f>
        <v>11.571610585538835</v>
      </c>
      <c r="J13" s="34">
        <f aca="true" t="shared" si="0" ref="J13:J82">+(G13/1000)/$J$107*100</f>
        <v>13.138516650680055</v>
      </c>
      <c r="K13" s="116"/>
      <c r="L13" s="115"/>
    </row>
    <row r="14" spans="1:256" s="13" customFormat="1" ht="12.75" outlineLevel="1">
      <c r="A14" s="14" t="s">
        <v>85</v>
      </c>
      <c r="B14" s="97">
        <v>4656.452778000001</v>
      </c>
      <c r="C14" s="97">
        <v>4412.024880862</v>
      </c>
      <c r="D14" s="21">
        <f aca="true" t="shared" si="1" ref="D14:D20">_xlfn.IFERROR((C14/B14*100),0)</f>
        <v>94.7507704084785</v>
      </c>
      <c r="E14" s="35">
        <f aca="true" t="shared" si="2" ref="E14:E20">+(C14/1000)/$E$107*100</f>
        <v>2.837145019500684</v>
      </c>
      <c r="F14" s="21">
        <v>4656.452778000001</v>
      </c>
      <c r="G14" s="21">
        <v>5047.090617126</v>
      </c>
      <c r="H14" s="21">
        <f aca="true" t="shared" si="3" ref="H14:H20">_xlfn.IFERROR((G14/F14*100),0)</f>
        <v>108.38917213917894</v>
      </c>
      <c r="I14" s="35">
        <f aca="true" t="shared" si="4" ref="I14:I20">IF(C14&lt;&gt;0,G14/C14*100-100," ")</f>
        <v>14.393974499525598</v>
      </c>
      <c r="J14" s="35">
        <f aca="true" t="shared" si="5" ref="J14:J20">+(G14/1000)/$J$107*100</f>
        <v>3.0515616942784276</v>
      </c>
      <c r="K14" s="117"/>
      <c r="L14" s="11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3" customFormat="1" ht="12.75" outlineLevel="1">
      <c r="A15" s="14" t="s">
        <v>86</v>
      </c>
      <c r="B15" s="97">
        <v>13800.7153766</v>
      </c>
      <c r="C15" s="97">
        <v>13057.913155435</v>
      </c>
      <c r="D15" s="21">
        <f t="shared" si="1"/>
        <v>94.61765422374793</v>
      </c>
      <c r="E15" s="35">
        <f t="shared" si="2"/>
        <v>8.3968686202823</v>
      </c>
      <c r="F15" s="21">
        <v>13800.528849387</v>
      </c>
      <c r="G15" s="21">
        <v>14067.868935026001</v>
      </c>
      <c r="H15" s="21">
        <f t="shared" si="3"/>
        <v>101.93717276023719</v>
      </c>
      <c r="I15" s="35">
        <f t="shared" si="4"/>
        <v>7.734434802628741</v>
      </c>
      <c r="J15" s="35">
        <f t="shared" si="5"/>
        <v>8.505686388230561</v>
      </c>
      <c r="K15" s="117"/>
      <c r="L15" s="11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3" customFormat="1" ht="12.75" outlineLevel="1">
      <c r="A16" s="14" t="s">
        <v>87</v>
      </c>
      <c r="B16" s="97">
        <v>11063.301869875999</v>
      </c>
      <c r="C16" s="97">
        <v>10459.216275252002</v>
      </c>
      <c r="D16" s="21">
        <f t="shared" si="1"/>
        <v>94.53973504719374</v>
      </c>
      <c r="E16" s="35">
        <f t="shared" si="2"/>
        <v>6.725781056206123</v>
      </c>
      <c r="F16" s="21">
        <v>11063.345156066998</v>
      </c>
      <c r="G16" s="21">
        <v>11180.087664574</v>
      </c>
      <c r="H16" s="21">
        <f t="shared" si="3"/>
        <v>101.0552188950101</v>
      </c>
      <c r="I16" s="35">
        <f t="shared" si="4"/>
        <v>6.892212287718763</v>
      </c>
      <c r="J16" s="35">
        <f t="shared" si="5"/>
        <v>6.759681932423102</v>
      </c>
      <c r="K16" s="117"/>
      <c r="L16" s="11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3" customFormat="1" ht="12.75" outlineLevel="1">
      <c r="A17" s="14" t="s">
        <v>88</v>
      </c>
      <c r="B17" s="97">
        <v>2737.413506724</v>
      </c>
      <c r="C17" s="97">
        <v>2598.6968801829994</v>
      </c>
      <c r="D17" s="21">
        <f t="shared" si="1"/>
        <v>94.93256586188875</v>
      </c>
      <c r="E17" s="35">
        <f t="shared" si="2"/>
        <v>1.6710875640761766</v>
      </c>
      <c r="F17" s="21">
        <v>2737.18369332</v>
      </c>
      <c r="G17" s="21">
        <v>2887.781270452</v>
      </c>
      <c r="H17" s="21">
        <f t="shared" si="3"/>
        <v>105.50191707993615</v>
      </c>
      <c r="I17" s="35">
        <f t="shared" si="4"/>
        <v>11.124205846148683</v>
      </c>
      <c r="J17" s="35">
        <f t="shared" si="5"/>
        <v>1.7460044558074594</v>
      </c>
      <c r="K17" s="117"/>
      <c r="L17" s="115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3" customFormat="1" ht="12.75" outlineLevel="1">
      <c r="A18" s="14" t="s">
        <v>89</v>
      </c>
      <c r="B18" s="97">
        <v>2.01</v>
      </c>
      <c r="C18" s="97">
        <v>0</v>
      </c>
      <c r="D18" s="21">
        <f t="shared" si="1"/>
        <v>0</v>
      </c>
      <c r="E18" s="35">
        <f t="shared" si="2"/>
        <v>0</v>
      </c>
      <c r="F18" s="21">
        <v>7.049</v>
      </c>
      <c r="G18" s="21">
        <v>0</v>
      </c>
      <c r="H18" s="21">
        <f t="shared" si="3"/>
        <v>0</v>
      </c>
      <c r="I18" s="35" t="str">
        <f t="shared" si="4"/>
        <v> </v>
      </c>
      <c r="J18" s="35">
        <f t="shared" si="5"/>
        <v>0</v>
      </c>
      <c r="K18" s="117"/>
      <c r="L18" s="11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3" customFormat="1" ht="12.75" outlineLevel="1">
      <c r="A19" s="14" t="s">
        <v>90</v>
      </c>
      <c r="B19" s="97">
        <v>2051.077887192</v>
      </c>
      <c r="C19" s="97">
        <v>1644.9936915179999</v>
      </c>
      <c r="D19" s="21">
        <f t="shared" si="1"/>
        <v>80.20142490883444</v>
      </c>
      <c r="E19" s="35">
        <f t="shared" si="2"/>
        <v>1.0578103671275094</v>
      </c>
      <c r="F19" s="21">
        <v>2051.077887192</v>
      </c>
      <c r="G19" s="21">
        <v>2207.893215484</v>
      </c>
      <c r="H19" s="21">
        <f t="shared" si="3"/>
        <v>107.64550821162064</v>
      </c>
      <c r="I19" s="35">
        <f t="shared" si="4"/>
        <v>34.21894727429358</v>
      </c>
      <c r="J19" s="35">
        <f t="shared" si="5"/>
        <v>1.334931918710981</v>
      </c>
      <c r="K19" s="117"/>
      <c r="L19" s="11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3" customFormat="1" ht="12.75" outlineLevel="1">
      <c r="A20" s="90" t="s">
        <v>91</v>
      </c>
      <c r="B20" s="97">
        <v>163.62282742899998</v>
      </c>
      <c r="C20" s="97">
        <v>361.598133426</v>
      </c>
      <c r="D20" s="21">
        <f t="shared" si="1"/>
        <v>220.9949180733394</v>
      </c>
      <c r="E20" s="35">
        <f t="shared" si="2"/>
        <v>0.2325250584511398</v>
      </c>
      <c r="F20" s="21">
        <v>208.76684365499997</v>
      </c>
      <c r="G20" s="21">
        <v>407.4252847240001</v>
      </c>
      <c r="H20" s="21">
        <f t="shared" si="3"/>
        <v>195.15804214451572</v>
      </c>
      <c r="I20" s="35">
        <f t="shared" si="4"/>
        <v>12.673503279401885</v>
      </c>
      <c r="J20" s="35">
        <f t="shared" si="5"/>
        <v>0.2463366494600828</v>
      </c>
      <c r="K20" s="117"/>
      <c r="L20" s="115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  <c r="IV20" s="90"/>
    </row>
    <row r="21" spans="1:13" s="23" customFormat="1" ht="6" customHeight="1">
      <c r="A21" s="14"/>
      <c r="B21" s="97"/>
      <c r="C21" s="97"/>
      <c r="D21" s="20"/>
      <c r="E21" s="35"/>
      <c r="F21" s="97"/>
      <c r="G21" s="97"/>
      <c r="H21" s="21"/>
      <c r="I21" s="35"/>
      <c r="J21" s="35"/>
      <c r="K21" s="117"/>
      <c r="L21" s="115"/>
      <c r="M21" s="13"/>
    </row>
    <row r="22" spans="1:13" s="16" customFormat="1" ht="12.75" outlineLevel="2">
      <c r="A22" s="13" t="s">
        <v>8</v>
      </c>
      <c r="B22" s="73">
        <v>2648.996607422</v>
      </c>
      <c r="C22" s="73">
        <v>1969.47148719</v>
      </c>
      <c r="D22" s="20">
        <f>_xlfn.IFERROR((C22/B22*100),0)</f>
        <v>74.34782972812816</v>
      </c>
      <c r="E22" s="34">
        <f aca="true" t="shared" si="6" ref="E22:E82">+(C22/1000)/$E$107*100</f>
        <v>1.2664652561610263</v>
      </c>
      <c r="F22" s="73">
        <v>2232.5069593440003</v>
      </c>
      <c r="G22" s="73">
        <v>2409.0856618309995</v>
      </c>
      <c r="H22" s="20">
        <f>_xlfn.IFERROR((G22/F22*100),0)</f>
        <v>107.90943570177649</v>
      </c>
      <c r="I22" s="34">
        <f>IF(C22&lt;&gt;0,G22/C22*100-100," ")</f>
        <v>22.32142874372005</v>
      </c>
      <c r="J22" s="34">
        <f t="shared" si="0"/>
        <v>1.4565764876369651</v>
      </c>
      <c r="K22" s="116"/>
      <c r="L22" s="115"/>
      <c r="M22" s="13"/>
    </row>
    <row r="23" spans="1:13" s="23" customFormat="1" ht="8.25" customHeight="1">
      <c r="A23" s="14"/>
      <c r="B23" s="97"/>
      <c r="C23" s="97"/>
      <c r="D23" s="21"/>
      <c r="E23" s="35"/>
      <c r="F23" s="97"/>
      <c r="G23" s="97"/>
      <c r="H23" s="21"/>
      <c r="I23" s="35"/>
      <c r="J23" s="35"/>
      <c r="K23" s="117"/>
      <c r="L23" s="115"/>
      <c r="M23" s="13"/>
    </row>
    <row r="24" spans="1:13" s="16" customFormat="1" ht="12.75" outlineLevel="2">
      <c r="A24" s="13" t="s">
        <v>2</v>
      </c>
      <c r="B24" s="73">
        <v>1567.4463516629999</v>
      </c>
      <c r="C24" s="73">
        <v>1351.1364237440002</v>
      </c>
      <c r="D24" s="20">
        <f aca="true" t="shared" si="7" ref="D24:D41">_xlfn.IFERROR((C24/B24*100),0)</f>
        <v>86.19985126192657</v>
      </c>
      <c r="E24" s="34">
        <f t="shared" si="6"/>
        <v>0.8688459559507995</v>
      </c>
      <c r="F24" s="73">
        <v>1622.005857463</v>
      </c>
      <c r="G24" s="73">
        <v>1147.516305256</v>
      </c>
      <c r="H24" s="20">
        <f aca="true" t="shared" si="8" ref="H24:H41">_xlfn.IFERROR((G24/F24*100),0)</f>
        <v>70.74674237310367</v>
      </c>
      <c r="I24" s="34">
        <f aca="true" t="shared" si="9" ref="I24:I41">IF(C24&lt;&gt;0,G24/C24*100-100," ")</f>
        <v>-15.070285643234214</v>
      </c>
      <c r="J24" s="34">
        <f t="shared" si="0"/>
        <v>0.693808981514409</v>
      </c>
      <c r="K24" s="116"/>
      <c r="L24" s="115"/>
      <c r="M24" s="13"/>
    </row>
    <row r="25" spans="1:13" s="23" customFormat="1" ht="12.75" customHeight="1" hidden="1">
      <c r="A25" s="14" t="s">
        <v>9</v>
      </c>
      <c r="B25" s="97">
        <v>606.9125254789999</v>
      </c>
      <c r="C25" s="97">
        <v>90.07477868999999</v>
      </c>
      <c r="D25" s="21">
        <f t="shared" si="7"/>
        <v>14.84147630977122</v>
      </c>
      <c r="E25" s="35">
        <f t="shared" si="6"/>
        <v>0.05792243168244117</v>
      </c>
      <c r="F25" s="97">
        <v>601.585394166</v>
      </c>
      <c r="G25" s="97">
        <v>161.53946999599998</v>
      </c>
      <c r="H25" s="21">
        <f t="shared" si="8"/>
        <v>26.8522925527386</v>
      </c>
      <c r="I25" s="35">
        <f t="shared" si="9"/>
        <v>79.33929158122254</v>
      </c>
      <c r="J25" s="35">
        <f t="shared" si="0"/>
        <v>0.0976696667741891</v>
      </c>
      <c r="K25" s="117"/>
      <c r="L25" s="115"/>
      <c r="M25" s="13"/>
    </row>
    <row r="26" spans="1:13" s="23" customFormat="1" ht="12.75" customHeight="1" hidden="1">
      <c r="A26" s="14" t="s">
        <v>48</v>
      </c>
      <c r="B26" s="97">
        <v>47.745771401999995</v>
      </c>
      <c r="C26" s="97">
        <v>7.894922114</v>
      </c>
      <c r="D26" s="21">
        <f t="shared" si="7"/>
        <v>16.5353326214545</v>
      </c>
      <c r="E26" s="35">
        <f t="shared" si="6"/>
        <v>0.0050768161014324775</v>
      </c>
      <c r="F26" s="97">
        <v>50.162243238</v>
      </c>
      <c r="G26" s="97">
        <v>101.363551624</v>
      </c>
      <c r="H26" s="21">
        <f t="shared" si="8"/>
        <v>202.07140885440475</v>
      </c>
      <c r="I26" s="35">
        <f t="shared" si="9"/>
        <v>1183.9081901042805</v>
      </c>
      <c r="J26" s="35">
        <f t="shared" si="0"/>
        <v>0.061286225034720886</v>
      </c>
      <c r="K26" s="117"/>
      <c r="L26" s="115"/>
      <c r="M26" s="13"/>
    </row>
    <row r="27" spans="1:13" s="23" customFormat="1" ht="12.75" customHeight="1" hidden="1">
      <c r="A27" s="14" t="s">
        <v>49</v>
      </c>
      <c r="B27" s="97">
        <v>559.166754077</v>
      </c>
      <c r="C27" s="97">
        <v>82.17985657599999</v>
      </c>
      <c r="D27" s="21">
        <f t="shared" si="7"/>
        <v>14.696842395727167</v>
      </c>
      <c r="E27" s="35">
        <f t="shared" si="6"/>
        <v>0.05284561558100869</v>
      </c>
      <c r="F27" s="97">
        <v>551.423150928</v>
      </c>
      <c r="G27" s="97">
        <v>60.175918372</v>
      </c>
      <c r="H27" s="21">
        <f t="shared" si="8"/>
        <v>10.91283858335089</v>
      </c>
      <c r="I27" s="35">
        <f t="shared" si="9"/>
        <v>-26.775342670074792</v>
      </c>
      <c r="J27" s="35">
        <f t="shared" si="0"/>
        <v>0.036383441739468246</v>
      </c>
      <c r="K27" s="117"/>
      <c r="L27" s="115"/>
      <c r="M27" s="13"/>
    </row>
    <row r="28" spans="1:13" s="23" customFormat="1" ht="12.75" customHeight="1" hidden="1">
      <c r="A28" s="14" t="s">
        <v>10</v>
      </c>
      <c r="B28" s="97">
        <v>13.981175</v>
      </c>
      <c r="C28" s="97">
        <v>147.26503424899997</v>
      </c>
      <c r="D28" s="21">
        <f t="shared" si="7"/>
        <v>1053.3094267756462</v>
      </c>
      <c r="E28" s="35">
        <f t="shared" si="6"/>
        <v>0.09469852726318212</v>
      </c>
      <c r="F28" s="97">
        <v>13.976357531000001</v>
      </c>
      <c r="G28" s="97">
        <v>168.907208977</v>
      </c>
      <c r="H28" s="21">
        <f t="shared" si="8"/>
        <v>1208.52095120176</v>
      </c>
      <c r="I28" s="35">
        <f t="shared" si="9"/>
        <v>14.69607150018166</v>
      </c>
      <c r="J28" s="35">
        <f t="shared" si="0"/>
        <v>0.10212433417634968</v>
      </c>
      <c r="K28" s="117"/>
      <c r="L28" s="115"/>
      <c r="M28" s="13"/>
    </row>
    <row r="29" spans="1:13" s="23" customFormat="1" ht="12.75" customHeight="1" hidden="1">
      <c r="A29" s="14" t="s">
        <v>48</v>
      </c>
      <c r="B29" s="97">
        <v>2.035638</v>
      </c>
      <c r="C29" s="97">
        <v>0.652545759</v>
      </c>
      <c r="D29" s="21">
        <f t="shared" si="7"/>
        <v>32.05608064891695</v>
      </c>
      <c r="E29" s="35">
        <f t="shared" si="6"/>
        <v>0.00041961842921008936</v>
      </c>
      <c r="F29" s="97">
        <v>2.035638</v>
      </c>
      <c r="G29" s="97">
        <v>1.693811489</v>
      </c>
      <c r="H29" s="21">
        <f t="shared" si="8"/>
        <v>83.20789300455189</v>
      </c>
      <c r="I29" s="35">
        <f t="shared" si="9"/>
        <v>159.56976436345212</v>
      </c>
      <c r="J29" s="35">
        <f t="shared" si="0"/>
        <v>0.0010241088677152373</v>
      </c>
      <c r="K29" s="117"/>
      <c r="L29" s="115"/>
      <c r="M29" s="13"/>
    </row>
    <row r="30" spans="1:13" s="23" customFormat="1" ht="12.75" customHeight="1" hidden="1">
      <c r="A30" s="14" t="s">
        <v>49</v>
      </c>
      <c r="B30" s="97">
        <v>11.945537</v>
      </c>
      <c r="C30" s="97">
        <v>146.61248848999998</v>
      </c>
      <c r="D30" s="21">
        <f t="shared" si="7"/>
        <v>1227.3411274018067</v>
      </c>
      <c r="E30" s="35">
        <f t="shared" si="6"/>
        <v>0.09427890883397202</v>
      </c>
      <c r="F30" s="97">
        <v>11.940719531000001</v>
      </c>
      <c r="G30" s="97">
        <v>167.213397488</v>
      </c>
      <c r="H30" s="21">
        <f t="shared" si="8"/>
        <v>1400.3628261587378</v>
      </c>
      <c r="I30" s="35">
        <f t="shared" si="9"/>
        <v>14.05126480709393</v>
      </c>
      <c r="J30" s="35">
        <f t="shared" si="0"/>
        <v>0.10110022530863444</v>
      </c>
      <c r="K30" s="117"/>
      <c r="L30" s="115"/>
      <c r="M30" s="13"/>
    </row>
    <row r="31" spans="1:13" s="23" customFormat="1" ht="12.75" customHeight="1" hidden="1">
      <c r="A31" s="14" t="s">
        <v>11</v>
      </c>
      <c r="B31" s="97">
        <v>946.552651184</v>
      </c>
      <c r="C31" s="97">
        <v>1113.7966108050002</v>
      </c>
      <c r="D31" s="21">
        <f t="shared" si="7"/>
        <v>117.66874345677468</v>
      </c>
      <c r="E31" s="35">
        <f t="shared" si="6"/>
        <v>0.7162249970051761</v>
      </c>
      <c r="F31" s="97">
        <v>1006.444105766</v>
      </c>
      <c r="G31" s="97">
        <v>817.0696262829999</v>
      </c>
      <c r="H31" s="21">
        <f t="shared" si="8"/>
        <v>81.18380559853664</v>
      </c>
      <c r="I31" s="35">
        <f t="shared" si="9"/>
        <v>-26.641038556181257</v>
      </c>
      <c r="J31" s="35">
        <f t="shared" si="0"/>
        <v>0.4940149805638703</v>
      </c>
      <c r="K31" s="117"/>
      <c r="L31" s="115"/>
      <c r="M31" s="13"/>
    </row>
    <row r="32" spans="1:13" s="23" customFormat="1" ht="12.75" customHeight="1" hidden="1">
      <c r="A32" s="14" t="s">
        <v>48</v>
      </c>
      <c r="B32" s="97">
        <v>946.552651184</v>
      </c>
      <c r="C32" s="97">
        <v>1113.7966108050002</v>
      </c>
      <c r="D32" s="21">
        <f t="shared" si="7"/>
        <v>117.66874345677468</v>
      </c>
      <c r="E32" s="35">
        <f t="shared" si="6"/>
        <v>0.7162249970051761</v>
      </c>
      <c r="F32" s="97">
        <v>1006.444105766</v>
      </c>
      <c r="G32" s="97">
        <v>817.0696262829999</v>
      </c>
      <c r="H32" s="21">
        <f t="shared" si="8"/>
        <v>81.18380559853664</v>
      </c>
      <c r="I32" s="35">
        <f t="shared" si="9"/>
        <v>-26.641038556181257</v>
      </c>
      <c r="J32" s="35">
        <f t="shared" si="0"/>
        <v>0.4940149805638703</v>
      </c>
      <c r="K32" s="117"/>
      <c r="L32" s="115"/>
      <c r="M32" s="13"/>
    </row>
    <row r="33" spans="1:13" s="23" customFormat="1" ht="12.75" customHeight="1" hidden="1">
      <c r="A33" s="14" t="s">
        <v>49</v>
      </c>
      <c r="B33" s="97">
        <v>0</v>
      </c>
      <c r="C33" s="97">
        <v>0</v>
      </c>
      <c r="D33" s="21">
        <f t="shared" si="7"/>
        <v>0</v>
      </c>
      <c r="E33" s="35">
        <f t="shared" si="6"/>
        <v>0</v>
      </c>
      <c r="F33" s="97">
        <v>0</v>
      </c>
      <c r="G33" s="97">
        <v>0</v>
      </c>
      <c r="H33" s="21">
        <f t="shared" si="8"/>
        <v>0</v>
      </c>
      <c r="I33" s="35" t="str">
        <f t="shared" si="9"/>
        <v> </v>
      </c>
      <c r="J33" s="35">
        <f t="shared" si="0"/>
        <v>0</v>
      </c>
      <c r="K33" s="117"/>
      <c r="L33" s="115"/>
      <c r="M33" s="13"/>
    </row>
    <row r="34" spans="1:13" s="16" customFormat="1" ht="12.75" outlineLevel="2">
      <c r="A34" s="13" t="s">
        <v>12</v>
      </c>
      <c r="B34" s="73">
        <v>7830.471491129</v>
      </c>
      <c r="C34" s="73">
        <v>5638.902695936</v>
      </c>
      <c r="D34" s="20">
        <f t="shared" si="7"/>
        <v>72.01230094923672</v>
      </c>
      <c r="E34" s="34">
        <f t="shared" si="6"/>
        <v>3.626086690630384</v>
      </c>
      <c r="F34" s="73">
        <v>9536.327686674</v>
      </c>
      <c r="G34" s="73">
        <v>5808.377961423</v>
      </c>
      <c r="H34" s="20">
        <f t="shared" si="8"/>
        <v>60.90791080448702</v>
      </c>
      <c r="I34" s="34">
        <f t="shared" si="9"/>
        <v>3.0054653294361913</v>
      </c>
      <c r="J34" s="34">
        <f t="shared" si="0"/>
        <v>3.5118497046249795</v>
      </c>
      <c r="K34" s="116"/>
      <c r="L34" s="115"/>
      <c r="M34" s="13"/>
    </row>
    <row r="35" spans="1:13" s="23" customFormat="1" ht="12.75">
      <c r="A35" s="14" t="s">
        <v>13</v>
      </c>
      <c r="B35" s="97">
        <v>2927.410071659</v>
      </c>
      <c r="C35" s="97">
        <v>3314.109857212</v>
      </c>
      <c r="D35" s="21">
        <f t="shared" si="7"/>
        <v>113.20962134060883</v>
      </c>
      <c r="E35" s="35">
        <f t="shared" si="6"/>
        <v>2.13113264982996</v>
      </c>
      <c r="F35" s="97">
        <v>3289.015885639</v>
      </c>
      <c r="G35" s="97">
        <v>2758.5383502699997</v>
      </c>
      <c r="H35" s="21">
        <f t="shared" si="8"/>
        <v>83.8712382726623</v>
      </c>
      <c r="I35" s="35">
        <f t="shared" si="9"/>
        <v>-16.763822892985687</v>
      </c>
      <c r="J35" s="35">
        <f t="shared" si="0"/>
        <v>1.6678618634898563</v>
      </c>
      <c r="K35" s="117"/>
      <c r="L35" s="115"/>
      <c r="M35" s="13"/>
    </row>
    <row r="36" spans="1:13" s="23" customFormat="1" ht="14.25" customHeight="1">
      <c r="A36" s="14" t="s">
        <v>40</v>
      </c>
      <c r="B36" s="97">
        <v>2221.5118554670003</v>
      </c>
      <c r="C36" s="97">
        <v>2263.352973271</v>
      </c>
      <c r="D36" s="21">
        <f t="shared" si="7"/>
        <v>101.88345237505851</v>
      </c>
      <c r="E36" s="35">
        <f t="shared" si="6"/>
        <v>1.4554452408784442</v>
      </c>
      <c r="F36" s="97">
        <v>2283.125909954</v>
      </c>
      <c r="G36" s="97">
        <v>1596.0861452429997</v>
      </c>
      <c r="H36" s="21">
        <f t="shared" si="8"/>
        <v>69.90793360472868</v>
      </c>
      <c r="I36" s="35">
        <f t="shared" si="9"/>
        <v>-29.481341881185486</v>
      </c>
      <c r="J36" s="35">
        <f t="shared" si="0"/>
        <v>0.96502236854339</v>
      </c>
      <c r="K36" s="117"/>
      <c r="L36" s="115"/>
      <c r="M36" s="13"/>
    </row>
    <row r="37" spans="1:13" s="23" customFormat="1" ht="14.25" customHeight="1">
      <c r="A37" s="41" t="s">
        <v>38</v>
      </c>
      <c r="B37" s="97">
        <v>705.8982161920001</v>
      </c>
      <c r="C37" s="97">
        <v>1050.7568839409998</v>
      </c>
      <c r="D37" s="21">
        <f t="shared" si="7"/>
        <v>148.8538800408585</v>
      </c>
      <c r="E37" s="35">
        <f t="shared" si="6"/>
        <v>0.675687408951516</v>
      </c>
      <c r="F37" s="97">
        <v>1005.889975685</v>
      </c>
      <c r="G37" s="97">
        <v>1162.452205027</v>
      </c>
      <c r="H37" s="21">
        <f t="shared" si="8"/>
        <v>115.56454812420046</v>
      </c>
      <c r="I37" s="35">
        <f t="shared" si="9"/>
        <v>10.62998708769554</v>
      </c>
      <c r="J37" s="35">
        <f t="shared" si="0"/>
        <v>0.7028394949464662</v>
      </c>
      <c r="K37" s="117"/>
      <c r="L37" s="115"/>
      <c r="M37" s="13"/>
    </row>
    <row r="38" spans="1:13" s="23" customFormat="1" ht="12.75">
      <c r="A38" s="14" t="s">
        <v>14</v>
      </c>
      <c r="B38" s="97">
        <v>2015.4687795890002</v>
      </c>
      <c r="C38" s="97">
        <v>1975.5762099689998</v>
      </c>
      <c r="D38" s="21">
        <f t="shared" si="7"/>
        <v>98.02068034871097</v>
      </c>
      <c r="E38" s="35">
        <f t="shared" si="6"/>
        <v>1.2703908876557626</v>
      </c>
      <c r="F38" s="97">
        <v>2310.1496987990004</v>
      </c>
      <c r="G38" s="97">
        <v>2403.932762228</v>
      </c>
      <c r="H38" s="21">
        <f t="shared" si="8"/>
        <v>104.05960979402138</v>
      </c>
      <c r="I38" s="35">
        <f t="shared" si="9"/>
        <v>21.682613411594048</v>
      </c>
      <c r="J38" s="35">
        <f t="shared" si="0"/>
        <v>1.4534609519282105</v>
      </c>
      <c r="K38" s="117"/>
      <c r="L38" s="115"/>
      <c r="M38" s="13"/>
    </row>
    <row r="39" spans="1:13" s="23" customFormat="1" ht="14.25" customHeight="1">
      <c r="A39" s="14" t="s">
        <v>41</v>
      </c>
      <c r="B39" s="97">
        <v>652.4330969529999</v>
      </c>
      <c r="C39" s="97">
        <v>893.9901805869999</v>
      </c>
      <c r="D39" s="21">
        <f t="shared" si="7"/>
        <v>137.02403890331783</v>
      </c>
      <c r="E39" s="35">
        <f t="shared" si="6"/>
        <v>0.5748788496948318</v>
      </c>
      <c r="F39" s="97">
        <v>996.150891029</v>
      </c>
      <c r="G39" s="97">
        <v>1244.7940349779997</v>
      </c>
      <c r="H39" s="21">
        <f t="shared" si="8"/>
        <v>124.96038965463929</v>
      </c>
      <c r="I39" s="35">
        <f t="shared" si="9"/>
        <v>39.240235744050295</v>
      </c>
      <c r="J39" s="35">
        <f t="shared" si="0"/>
        <v>0.7526248451961</v>
      </c>
      <c r="K39" s="117"/>
      <c r="L39" s="115"/>
      <c r="M39" s="13"/>
    </row>
    <row r="40" spans="1:13" s="23" customFormat="1" ht="14.25" customHeight="1">
      <c r="A40" s="41" t="s">
        <v>39</v>
      </c>
      <c r="B40" s="97">
        <v>1363.035682636</v>
      </c>
      <c r="C40" s="97">
        <v>1081.5860293819999</v>
      </c>
      <c r="D40" s="21">
        <f t="shared" si="7"/>
        <v>79.35126300511081</v>
      </c>
      <c r="E40" s="35">
        <f t="shared" si="6"/>
        <v>0.6955120379609306</v>
      </c>
      <c r="F40" s="97">
        <v>1313.9988077699998</v>
      </c>
      <c r="G40" s="97">
        <v>1159.13872725</v>
      </c>
      <c r="H40" s="21">
        <f t="shared" si="8"/>
        <v>88.21459505105533</v>
      </c>
      <c r="I40" s="35">
        <f t="shared" si="9"/>
        <v>7.17027548075049</v>
      </c>
      <c r="J40" s="35">
        <f t="shared" si="0"/>
        <v>0.7008361067321104</v>
      </c>
      <c r="K40" s="117"/>
      <c r="L40" s="115"/>
      <c r="M40" s="13"/>
    </row>
    <row r="41" spans="1:13" s="23" customFormat="1" ht="12.75">
      <c r="A41" s="14" t="s">
        <v>12</v>
      </c>
      <c r="B41" s="97">
        <v>2887.5926398809997</v>
      </c>
      <c r="C41" s="97">
        <v>349.2166287549999</v>
      </c>
      <c r="D41" s="21">
        <f t="shared" si="7"/>
        <v>12.093694378213659</v>
      </c>
      <c r="E41" s="35">
        <f t="shared" si="6"/>
        <v>0.22456315314466085</v>
      </c>
      <c r="F41" s="97">
        <v>3937.162102236</v>
      </c>
      <c r="G41" s="97">
        <v>645.906848925</v>
      </c>
      <c r="H41" s="21">
        <f t="shared" si="8"/>
        <v>16.405391298422163</v>
      </c>
      <c r="I41" s="35">
        <f t="shared" si="9"/>
        <v>84.95878939892901</v>
      </c>
      <c r="J41" s="35">
        <f t="shared" si="0"/>
        <v>0.39052688920691253</v>
      </c>
      <c r="K41" s="117"/>
      <c r="L41" s="115"/>
      <c r="M41" s="13"/>
    </row>
    <row r="42" spans="1:13" s="23" customFormat="1" ht="8.25" customHeight="1">
      <c r="A42" s="14"/>
      <c r="B42" s="97"/>
      <c r="C42" s="97"/>
      <c r="D42" s="21"/>
      <c r="E42" s="35"/>
      <c r="F42" s="97"/>
      <c r="G42" s="97"/>
      <c r="H42" s="21"/>
      <c r="I42" s="35"/>
      <c r="J42" s="35"/>
      <c r="K42" s="117"/>
      <c r="L42" s="115"/>
      <c r="M42" s="13"/>
    </row>
    <row r="43" spans="1:12" s="13" customFormat="1" ht="14.25">
      <c r="A43" s="24" t="s">
        <v>0</v>
      </c>
      <c r="B43" s="98">
        <v>30292.619766723998</v>
      </c>
      <c r="C43" s="98">
        <v>26147.579260374998</v>
      </c>
      <c r="D43" s="25">
        <f aca="true" t="shared" si="10" ref="D43:D75">_xlfn.IFERROR((C43/B43*100),0)</f>
        <v>86.31666545096154</v>
      </c>
      <c r="E43" s="36">
        <f t="shared" si="6"/>
        <v>16.81415592019021</v>
      </c>
      <c r="F43" s="98">
        <v>31341.743599982998</v>
      </c>
      <c r="G43" s="98">
        <v>28144.674805254002</v>
      </c>
      <c r="H43" s="25">
        <f aca="true" t="shared" si="11" ref="H43:H75">_xlfn.IFERROR((G43/F43*100),0)</f>
        <v>89.79932694385666</v>
      </c>
      <c r="I43" s="36">
        <f aca="true" t="shared" si="12" ref="I43:I75">IF(C43&lt;&gt;0,G43/C43*100-100," ")</f>
        <v>7.637783693060555</v>
      </c>
      <c r="J43" s="36">
        <f t="shared" si="0"/>
        <v>17.01677620810036</v>
      </c>
      <c r="K43" s="118"/>
      <c r="L43" s="115"/>
    </row>
    <row r="44" spans="1:13" s="23" customFormat="1" ht="12.75">
      <c r="A44" s="17" t="s">
        <v>15</v>
      </c>
      <c r="B44" s="99">
        <v>14024.529241410999</v>
      </c>
      <c r="C44" s="99">
        <v>13188.164959496999</v>
      </c>
      <c r="D44" s="22">
        <f t="shared" si="10"/>
        <v>94.03641813912425</v>
      </c>
      <c r="E44" s="37">
        <f t="shared" si="6"/>
        <v>8.480626819103533</v>
      </c>
      <c r="F44" s="99">
        <v>14585.347873825998</v>
      </c>
      <c r="G44" s="99">
        <v>13905.046660434</v>
      </c>
      <c r="H44" s="22">
        <f t="shared" si="11"/>
        <v>95.33572171690999</v>
      </c>
      <c r="I44" s="37">
        <f t="shared" si="12"/>
        <v>5.435795678463705</v>
      </c>
      <c r="J44" s="37">
        <f t="shared" si="0"/>
        <v>8.40724111474285</v>
      </c>
      <c r="K44" s="123"/>
      <c r="L44" s="115"/>
      <c r="M44" s="13"/>
    </row>
    <row r="45" spans="1:13" s="23" customFormat="1" ht="12.75">
      <c r="A45" s="14" t="s">
        <v>16</v>
      </c>
      <c r="B45" s="97">
        <v>3198.7571706890003</v>
      </c>
      <c r="C45" s="97">
        <v>2442.200470888</v>
      </c>
      <c r="D45" s="21">
        <f t="shared" si="10"/>
        <v>76.34841723111977</v>
      </c>
      <c r="E45" s="35">
        <f t="shared" si="6"/>
        <v>1.5704528169497505</v>
      </c>
      <c r="F45" s="97">
        <v>3218.804338273</v>
      </c>
      <c r="G45" s="97">
        <v>2552.5618305619996</v>
      </c>
      <c r="H45" s="21">
        <f t="shared" si="11"/>
        <v>79.30155307083801</v>
      </c>
      <c r="I45" s="35">
        <f t="shared" si="12"/>
        <v>4.518931225734789</v>
      </c>
      <c r="J45" s="35">
        <f t="shared" si="0"/>
        <v>1.5433247578296374</v>
      </c>
      <c r="K45" s="120"/>
      <c r="L45" s="115"/>
      <c r="M45" s="13"/>
    </row>
    <row r="46" spans="1:13" s="23" customFormat="1" ht="12.75">
      <c r="A46" s="42" t="s">
        <v>42</v>
      </c>
      <c r="B46" s="97">
        <v>1665.26244161</v>
      </c>
      <c r="C46" s="97">
        <v>1332.738738281</v>
      </c>
      <c r="D46" s="21">
        <f t="shared" si="10"/>
        <v>80.03175385331389</v>
      </c>
      <c r="E46" s="35">
        <f t="shared" si="6"/>
        <v>0.8570153559222037</v>
      </c>
      <c r="F46" s="97">
        <v>1706.242595981</v>
      </c>
      <c r="G46" s="97">
        <v>1314.602553691</v>
      </c>
      <c r="H46" s="21">
        <f t="shared" si="11"/>
        <v>77.04663784549186</v>
      </c>
      <c r="I46" s="35">
        <f t="shared" si="12"/>
        <v>-1.3608206971902632</v>
      </c>
      <c r="J46" s="35">
        <f t="shared" si="0"/>
        <v>0.7948323302204555</v>
      </c>
      <c r="K46" s="117"/>
      <c r="L46" s="115"/>
      <c r="M46" s="13"/>
    </row>
    <row r="47" spans="1:13" s="23" customFormat="1" ht="12.75">
      <c r="A47" s="42" t="s">
        <v>43</v>
      </c>
      <c r="B47" s="97">
        <v>1424.765090825</v>
      </c>
      <c r="C47" s="97">
        <v>1005.0032070489999</v>
      </c>
      <c r="D47" s="21">
        <f t="shared" si="10"/>
        <v>70.53816895998342</v>
      </c>
      <c r="E47" s="35">
        <f t="shared" si="6"/>
        <v>0.6462655856338244</v>
      </c>
      <c r="F47" s="97">
        <v>1391.1760854269999</v>
      </c>
      <c r="G47" s="97">
        <v>1131.4383578860002</v>
      </c>
      <c r="H47" s="21">
        <f t="shared" si="11"/>
        <v>81.32962963769772</v>
      </c>
      <c r="I47" s="35">
        <f t="shared" si="12"/>
        <v>12.580571877800566</v>
      </c>
      <c r="J47" s="35">
        <f t="shared" si="0"/>
        <v>0.6840879655789246</v>
      </c>
      <c r="K47" s="117"/>
      <c r="L47" s="115"/>
      <c r="M47" s="13"/>
    </row>
    <row r="48" spans="1:13" s="23" customFormat="1" ht="12.75">
      <c r="A48" s="42" t="s">
        <v>44</v>
      </c>
      <c r="B48" s="97">
        <v>38.010949105</v>
      </c>
      <c r="C48" s="97">
        <v>35.922107043000004</v>
      </c>
      <c r="D48" s="21">
        <f t="shared" si="10"/>
        <v>94.504630609907</v>
      </c>
      <c r="E48" s="35">
        <f t="shared" si="6"/>
        <v>0.02309964921755065</v>
      </c>
      <c r="F48" s="97">
        <v>43.9174529</v>
      </c>
      <c r="G48" s="97">
        <v>30.714636068999997</v>
      </c>
      <c r="H48" s="21">
        <f t="shared" si="11"/>
        <v>69.9371981770828</v>
      </c>
      <c r="I48" s="35">
        <f t="shared" si="12"/>
        <v>-14.496563266087051</v>
      </c>
      <c r="J48" s="35">
        <f t="shared" si="0"/>
        <v>0.01857062097593859</v>
      </c>
      <c r="K48" s="117"/>
      <c r="L48" s="115"/>
      <c r="M48" s="13"/>
    </row>
    <row r="49" spans="1:13" s="23" customFormat="1" ht="12.75">
      <c r="A49" s="42" t="s">
        <v>45</v>
      </c>
      <c r="B49" s="97">
        <v>70.71868914900021</v>
      </c>
      <c r="C49" s="97">
        <v>68.53641851500002</v>
      </c>
      <c r="D49" s="21">
        <f t="shared" si="10"/>
        <v>96.91415287774598</v>
      </c>
      <c r="E49" s="35">
        <f t="shared" si="6"/>
        <v>0.04407222617617164</v>
      </c>
      <c r="F49" s="97">
        <v>77.46820396499987</v>
      </c>
      <c r="G49" s="97">
        <v>75.80628291599918</v>
      </c>
      <c r="H49" s="21">
        <f t="shared" si="11"/>
        <v>97.85470559024247</v>
      </c>
      <c r="I49" s="35">
        <f t="shared" si="12"/>
        <v>10.607301283781041</v>
      </c>
      <c r="J49" s="35">
        <f t="shared" si="0"/>
        <v>0.04583384105431869</v>
      </c>
      <c r="K49" s="117"/>
      <c r="L49" s="115"/>
      <c r="M49" s="13"/>
    </row>
    <row r="50" spans="1:13" s="23" customFormat="1" ht="12.75">
      <c r="A50" s="14" t="s">
        <v>17</v>
      </c>
      <c r="B50" s="97">
        <v>1364.895841071</v>
      </c>
      <c r="C50" s="97">
        <v>1151.443499748</v>
      </c>
      <c r="D50" s="21">
        <f t="shared" si="10"/>
        <v>84.36127249420664</v>
      </c>
      <c r="E50" s="35">
        <f t="shared" si="6"/>
        <v>0.7404337642602373</v>
      </c>
      <c r="F50" s="97">
        <v>1358.9158410710002</v>
      </c>
      <c r="G50" s="97">
        <v>1276.366966555</v>
      </c>
      <c r="H50" s="21">
        <f>_xlfn.IFERROR((G50/F50*100),0)</f>
        <v>93.9253872814566</v>
      </c>
      <c r="I50" s="35">
        <f t="shared" si="12"/>
        <v>10.849291939581946</v>
      </c>
      <c r="J50" s="35">
        <f t="shared" si="0"/>
        <v>0.7717144070616074</v>
      </c>
      <c r="K50" s="120"/>
      <c r="L50" s="115"/>
      <c r="M50" s="13"/>
    </row>
    <row r="51" spans="1:13" s="23" customFormat="1" ht="12.75">
      <c r="A51" s="42" t="s">
        <v>46</v>
      </c>
      <c r="B51" s="97">
        <v>1102.69</v>
      </c>
      <c r="C51" s="97">
        <v>902.071047272</v>
      </c>
      <c r="D51" s="21">
        <f t="shared" si="10"/>
        <v>81.80640499795953</v>
      </c>
      <c r="E51" s="35">
        <f t="shared" si="6"/>
        <v>0.5800752371331813</v>
      </c>
      <c r="F51" s="97">
        <v>1158.69</v>
      </c>
      <c r="G51" s="97">
        <v>1079.1502058090002</v>
      </c>
      <c r="H51" s="21">
        <f t="shared" si="11"/>
        <v>93.1353688915068</v>
      </c>
      <c r="I51" s="35">
        <f t="shared" si="12"/>
        <v>19.630289551196057</v>
      </c>
      <c r="J51" s="35">
        <f t="shared" si="0"/>
        <v>0.65247360910168</v>
      </c>
      <c r="K51" s="117"/>
      <c r="L51" s="115"/>
      <c r="M51" s="13"/>
    </row>
    <row r="52" spans="1:13" s="23" customFormat="1" ht="12.75">
      <c r="A52" s="42" t="s">
        <v>47</v>
      </c>
      <c r="B52" s="97">
        <v>262.20584107099995</v>
      </c>
      <c r="C52" s="97">
        <v>249.37245247599998</v>
      </c>
      <c r="D52" s="21">
        <f t="shared" si="10"/>
        <v>95.10560537378534</v>
      </c>
      <c r="E52" s="35">
        <f t="shared" si="6"/>
        <v>0.16035852712705587</v>
      </c>
      <c r="F52" s="97">
        <v>200.225841071</v>
      </c>
      <c r="G52" s="97">
        <v>197.21676074599998</v>
      </c>
      <c r="H52" s="21">
        <f t="shared" si="11"/>
        <v>98.4971568560259</v>
      </c>
      <c r="I52" s="35">
        <f t="shared" si="12"/>
        <v>-20.914776757476673</v>
      </c>
      <c r="J52" s="35">
        <f t="shared" si="0"/>
        <v>0.11924079795992747</v>
      </c>
      <c r="K52" s="117"/>
      <c r="L52" s="115"/>
      <c r="M52" s="13"/>
    </row>
    <row r="53" spans="1:13" s="23" customFormat="1" ht="12.75" customHeight="1" hidden="1">
      <c r="A53" s="14" t="s">
        <v>3</v>
      </c>
      <c r="B53" s="97">
        <v>0</v>
      </c>
      <c r="C53" s="97">
        <v>0</v>
      </c>
      <c r="D53" s="21">
        <f t="shared" si="10"/>
        <v>0</v>
      </c>
      <c r="E53" s="35">
        <f t="shared" si="6"/>
        <v>0</v>
      </c>
      <c r="F53" s="97">
        <v>0</v>
      </c>
      <c r="G53" s="97">
        <v>0</v>
      </c>
      <c r="H53" s="21">
        <f t="shared" si="11"/>
        <v>0</v>
      </c>
      <c r="I53" s="35" t="str">
        <f t="shared" si="12"/>
        <v> </v>
      </c>
      <c r="J53" s="35">
        <f t="shared" si="0"/>
        <v>0</v>
      </c>
      <c r="K53" s="117"/>
      <c r="L53" s="115"/>
      <c r="M53" s="13"/>
    </row>
    <row r="54" spans="1:13" s="23" customFormat="1" ht="12.75">
      <c r="A54" s="14" t="s">
        <v>2</v>
      </c>
      <c r="B54" s="97">
        <v>5601.010796449999</v>
      </c>
      <c r="C54" s="97">
        <v>4416.629567597</v>
      </c>
      <c r="D54" s="21">
        <f t="shared" si="10"/>
        <v>78.85415201121059</v>
      </c>
      <c r="E54" s="35">
        <f t="shared" si="6"/>
        <v>2.840106055394483</v>
      </c>
      <c r="F54" s="97">
        <v>5724.857189318001</v>
      </c>
      <c r="G54" s="97">
        <v>4649.769493674001</v>
      </c>
      <c r="H54" s="21">
        <f t="shared" si="11"/>
        <v>81.22070717065216</v>
      </c>
      <c r="I54" s="35">
        <f t="shared" si="12"/>
        <v>5.278684175540846</v>
      </c>
      <c r="J54" s="35">
        <f t="shared" si="0"/>
        <v>2.811334202317088</v>
      </c>
      <c r="K54" s="120"/>
      <c r="L54" s="115"/>
      <c r="M54" s="13"/>
    </row>
    <row r="55" spans="1:13" s="23" customFormat="1" ht="12.75" customHeight="1" hidden="1">
      <c r="A55" s="14" t="s">
        <v>50</v>
      </c>
      <c r="B55" s="97">
        <v>0</v>
      </c>
      <c r="C55" s="97">
        <v>0</v>
      </c>
      <c r="D55" s="21">
        <f t="shared" si="10"/>
        <v>0</v>
      </c>
      <c r="E55" s="35">
        <f t="shared" si="6"/>
        <v>0</v>
      </c>
      <c r="F55" s="97">
        <v>0</v>
      </c>
      <c r="G55" s="97">
        <v>0</v>
      </c>
      <c r="H55" s="21">
        <f t="shared" si="11"/>
        <v>0</v>
      </c>
      <c r="I55" s="35" t="str">
        <f t="shared" si="12"/>
        <v> </v>
      </c>
      <c r="J55" s="35">
        <f t="shared" si="0"/>
        <v>0</v>
      </c>
      <c r="K55" s="117"/>
      <c r="L55" s="115"/>
      <c r="M55" s="13"/>
    </row>
    <row r="56" spans="1:13" s="23" customFormat="1" ht="12.75" customHeight="1" hidden="1">
      <c r="A56" s="14" t="s">
        <v>51</v>
      </c>
      <c r="B56" s="97">
        <v>0</v>
      </c>
      <c r="C56" s="97">
        <v>0</v>
      </c>
      <c r="D56" s="21">
        <f t="shared" si="10"/>
        <v>0</v>
      </c>
      <c r="E56" s="35">
        <f t="shared" si="6"/>
        <v>0</v>
      </c>
      <c r="F56" s="97">
        <v>0</v>
      </c>
      <c r="G56" s="97">
        <v>0</v>
      </c>
      <c r="H56" s="21">
        <f t="shared" si="11"/>
        <v>0</v>
      </c>
      <c r="I56" s="35" t="str">
        <f t="shared" si="12"/>
        <v> </v>
      </c>
      <c r="J56" s="35">
        <f t="shared" si="0"/>
        <v>0</v>
      </c>
      <c r="K56" s="117"/>
      <c r="L56" s="115"/>
      <c r="M56" s="13"/>
    </row>
    <row r="57" spans="1:13" s="23" customFormat="1" ht="12.75" customHeight="1" hidden="1">
      <c r="A57" s="14" t="s">
        <v>52</v>
      </c>
      <c r="B57" s="97">
        <v>0</v>
      </c>
      <c r="C57" s="97">
        <v>0</v>
      </c>
      <c r="D57" s="21">
        <f t="shared" si="10"/>
        <v>0</v>
      </c>
      <c r="E57" s="35">
        <f t="shared" si="6"/>
        <v>0</v>
      </c>
      <c r="F57" s="97">
        <v>0</v>
      </c>
      <c r="G57" s="97">
        <v>0</v>
      </c>
      <c r="H57" s="21">
        <f t="shared" si="11"/>
        <v>0</v>
      </c>
      <c r="I57" s="35" t="str">
        <f t="shared" si="12"/>
        <v> </v>
      </c>
      <c r="J57" s="35">
        <f t="shared" si="0"/>
        <v>0</v>
      </c>
      <c r="K57" s="117"/>
      <c r="L57" s="115"/>
      <c r="M57" s="13"/>
    </row>
    <row r="58" spans="1:13" s="23" customFormat="1" ht="12.75">
      <c r="A58" s="14" t="s">
        <v>63</v>
      </c>
      <c r="B58" s="97">
        <v>84.94956348399998</v>
      </c>
      <c r="C58" s="97">
        <v>69.290567704</v>
      </c>
      <c r="D58" s="21">
        <f t="shared" si="10"/>
        <v>81.56671425045131</v>
      </c>
      <c r="E58" s="35">
        <f t="shared" si="6"/>
        <v>0.044557180516482095</v>
      </c>
      <c r="F58" s="97">
        <v>86.417502371</v>
      </c>
      <c r="G58" s="97">
        <v>72.282696453</v>
      </c>
      <c r="H58" s="21">
        <f t="shared" si="11"/>
        <v>83.64358430851462</v>
      </c>
      <c r="I58" s="35">
        <f t="shared" si="12"/>
        <v>4.318233849348687</v>
      </c>
      <c r="J58" s="35">
        <f t="shared" si="0"/>
        <v>0.04370341735229902</v>
      </c>
      <c r="K58" s="120"/>
      <c r="L58" s="115"/>
      <c r="M58" s="13"/>
    </row>
    <row r="59" spans="1:13" s="23" customFormat="1" ht="12.75" customHeight="1" hidden="1">
      <c r="A59" s="14" t="s">
        <v>51</v>
      </c>
      <c r="B59" s="97">
        <v>65.78235827699999</v>
      </c>
      <c r="C59" s="97">
        <v>58.401045722999996</v>
      </c>
      <c r="D59" s="21">
        <f t="shared" si="10"/>
        <v>88.77919134045278</v>
      </c>
      <c r="E59" s="35">
        <f t="shared" si="6"/>
        <v>0.03755469211548713</v>
      </c>
      <c r="F59" s="97">
        <v>47.324759007</v>
      </c>
      <c r="G59" s="97">
        <v>42.69323429599999</v>
      </c>
      <c r="H59" s="21">
        <f t="shared" si="11"/>
        <v>90.21331580301351</v>
      </c>
      <c r="I59" s="35">
        <f t="shared" si="12"/>
        <v>-26.896455761260142</v>
      </c>
      <c r="J59" s="35">
        <f t="shared" si="0"/>
        <v>0.025813096745370988</v>
      </c>
      <c r="K59" s="117"/>
      <c r="L59" s="115"/>
      <c r="M59" s="13"/>
    </row>
    <row r="60" spans="1:13" s="23" customFormat="1" ht="12.75" customHeight="1" hidden="1">
      <c r="A60" s="14" t="s">
        <v>52</v>
      </c>
      <c r="B60" s="97">
        <v>19.167205207</v>
      </c>
      <c r="C60" s="97">
        <v>10.889521980999996</v>
      </c>
      <c r="D60" s="21">
        <f t="shared" si="10"/>
        <v>56.81330096587616</v>
      </c>
      <c r="E60" s="35">
        <f t="shared" si="6"/>
        <v>0.0070024884009949676</v>
      </c>
      <c r="F60" s="97">
        <v>39.092743364</v>
      </c>
      <c r="G60" s="97">
        <v>29.589462157000003</v>
      </c>
      <c r="H60" s="21">
        <f t="shared" si="11"/>
        <v>75.69042131806117</v>
      </c>
      <c r="I60" s="35">
        <f t="shared" si="12"/>
        <v>171.7241602397939</v>
      </c>
      <c r="J60" s="35">
        <f t="shared" si="0"/>
        <v>0.017890320606928023</v>
      </c>
      <c r="K60" s="117"/>
      <c r="L60" s="115"/>
      <c r="M60" s="13"/>
    </row>
    <row r="61" spans="1:13" s="23" customFormat="1" ht="12.75">
      <c r="A61" s="14" t="s">
        <v>64</v>
      </c>
      <c r="B61" s="97">
        <v>5516.061232966</v>
      </c>
      <c r="C61" s="97">
        <v>4347.338999893</v>
      </c>
      <c r="D61" s="21">
        <f t="shared" si="10"/>
        <v>78.81237746078146</v>
      </c>
      <c r="E61" s="35">
        <f t="shared" si="6"/>
        <v>2.7955488748780013</v>
      </c>
      <c r="F61" s="97">
        <v>5638.439686947</v>
      </c>
      <c r="G61" s="97">
        <v>4577.486797221</v>
      </c>
      <c r="H61" s="21">
        <f t="shared" si="11"/>
        <v>81.1835729628871</v>
      </c>
      <c r="I61" s="35">
        <f t="shared" si="12"/>
        <v>5.293992424645637</v>
      </c>
      <c r="J61" s="35">
        <f t="shared" si="0"/>
        <v>2.7676307849647883</v>
      </c>
      <c r="K61" s="120"/>
      <c r="L61" s="115"/>
      <c r="M61" s="13"/>
    </row>
    <row r="62" spans="1:13" s="23" customFormat="1" ht="12.75" customHeight="1" hidden="1">
      <c r="A62" s="14" t="s">
        <v>51</v>
      </c>
      <c r="B62" s="97">
        <v>2901.047409119</v>
      </c>
      <c r="C62" s="97">
        <v>2656.70547769</v>
      </c>
      <c r="D62" s="21">
        <f t="shared" si="10"/>
        <v>91.57745817386684</v>
      </c>
      <c r="E62" s="35">
        <f t="shared" si="6"/>
        <v>1.7083898930406163</v>
      </c>
      <c r="F62" s="97">
        <v>2939.126842351</v>
      </c>
      <c r="G62" s="97">
        <v>2756.9602080530003</v>
      </c>
      <c r="H62" s="21">
        <f t="shared" si="11"/>
        <v>93.80201522189886</v>
      </c>
      <c r="I62" s="35">
        <f t="shared" si="12"/>
        <v>3.7736486488585683</v>
      </c>
      <c r="J62" s="35">
        <f t="shared" si="0"/>
        <v>1.6669076903428202</v>
      </c>
      <c r="K62" s="117"/>
      <c r="L62" s="115"/>
      <c r="M62" s="13"/>
    </row>
    <row r="63" spans="1:13" s="23" customFormat="1" ht="12.75" customHeight="1" hidden="1">
      <c r="A63" s="14" t="s">
        <v>52</v>
      </c>
      <c r="B63" s="97">
        <v>2615.013823847</v>
      </c>
      <c r="C63" s="97">
        <v>1690.633522203</v>
      </c>
      <c r="D63" s="21">
        <f t="shared" si="10"/>
        <v>64.65103575306821</v>
      </c>
      <c r="E63" s="35">
        <f t="shared" si="6"/>
        <v>1.0871589818373848</v>
      </c>
      <c r="F63" s="97">
        <v>2699.3128445960006</v>
      </c>
      <c r="G63" s="97">
        <v>1820.5265891679999</v>
      </c>
      <c r="H63" s="21">
        <f t="shared" si="11"/>
        <v>67.44407536209363</v>
      </c>
      <c r="I63" s="35">
        <f t="shared" si="12"/>
        <v>7.6831001668381305</v>
      </c>
      <c r="J63" s="35">
        <f t="shared" si="0"/>
        <v>1.100723094621968</v>
      </c>
      <c r="K63" s="117"/>
      <c r="L63" s="115"/>
      <c r="M63" s="13"/>
    </row>
    <row r="64" spans="1:13" s="23" customFormat="1" ht="12.75">
      <c r="A64" s="14" t="s">
        <v>18</v>
      </c>
      <c r="B64" s="97">
        <v>4964.295968198</v>
      </c>
      <c r="C64" s="97">
        <v>4067.3318033259998</v>
      </c>
      <c r="D64" s="21">
        <f t="shared" si="10"/>
        <v>81.9316944312329</v>
      </c>
      <c r="E64" s="35">
        <f t="shared" si="6"/>
        <v>2.6154907281956543</v>
      </c>
      <c r="F64" s="97">
        <v>5044.821936202</v>
      </c>
      <c r="G64" s="97">
        <v>4628.514405526999</v>
      </c>
      <c r="H64" s="21">
        <f t="shared" si="11"/>
        <v>91.74782507807564</v>
      </c>
      <c r="I64" s="35">
        <f t="shared" si="12"/>
        <v>13.797315521249118</v>
      </c>
      <c r="J64" s="35">
        <f t="shared" si="0"/>
        <v>2.798482994023381</v>
      </c>
      <c r="K64" s="120"/>
      <c r="L64" s="115"/>
      <c r="M64" s="13"/>
    </row>
    <row r="65" spans="1:13" s="23" customFormat="1" ht="12.75">
      <c r="A65" s="14" t="s">
        <v>19</v>
      </c>
      <c r="B65" s="97">
        <v>1139.130748905</v>
      </c>
      <c r="C65" s="97">
        <v>881.808959319</v>
      </c>
      <c r="D65" s="21">
        <f t="shared" si="10"/>
        <v>77.41068882274024</v>
      </c>
      <c r="E65" s="35">
        <f t="shared" si="6"/>
        <v>0.5670457362865526</v>
      </c>
      <c r="F65" s="97">
        <v>1408.996421293</v>
      </c>
      <c r="G65" s="97">
        <v>1132.415448502</v>
      </c>
      <c r="H65" s="21">
        <f t="shared" si="11"/>
        <v>80.37035661615175</v>
      </c>
      <c r="I65" s="35">
        <f>IF(C65&lt;&gt;0,G65/C65*100-100," ")</f>
        <v>28.41958981416306</v>
      </c>
      <c r="J65" s="35">
        <f t="shared" si="0"/>
        <v>0.6846787321257956</v>
      </c>
      <c r="K65" s="120"/>
      <c r="L65" s="115"/>
      <c r="M65" s="13"/>
    </row>
    <row r="66" spans="1:13" s="23" customFormat="1" ht="12.75" customHeight="1" hidden="1">
      <c r="A66" s="14" t="s">
        <v>53</v>
      </c>
      <c r="B66" s="97">
        <v>525.920081952</v>
      </c>
      <c r="C66" s="97">
        <v>454.42020273</v>
      </c>
      <c r="D66" s="21">
        <f t="shared" si="10"/>
        <v>86.40480147542156</v>
      </c>
      <c r="E66" s="35">
        <f t="shared" si="6"/>
        <v>0.2922141306428948</v>
      </c>
      <c r="F66" s="97">
        <v>518.600269203</v>
      </c>
      <c r="G66" s="97">
        <v>430.44104634999997</v>
      </c>
      <c r="H66" s="21">
        <f t="shared" si="11"/>
        <v>83.00054433282772</v>
      </c>
      <c r="I66" s="35">
        <f t="shared" si="12"/>
        <v>-5.276868465781575</v>
      </c>
      <c r="J66" s="35">
        <f t="shared" si="0"/>
        <v>0.2602523925823132</v>
      </c>
      <c r="K66" s="120"/>
      <c r="L66" s="115"/>
      <c r="M66" s="13"/>
    </row>
    <row r="67" spans="1:13" s="23" customFormat="1" ht="25.5" customHeight="1" hidden="1">
      <c r="A67" s="43" t="s">
        <v>54</v>
      </c>
      <c r="B67" s="97">
        <v>77.3475</v>
      </c>
      <c r="C67" s="97">
        <v>62.92819365000001</v>
      </c>
      <c r="D67" s="21">
        <f t="shared" si="10"/>
        <v>81.3577603025308</v>
      </c>
      <c r="E67" s="35">
        <f t="shared" si="6"/>
        <v>0.040465866812018185</v>
      </c>
      <c r="F67" s="97">
        <v>102.408428</v>
      </c>
      <c r="G67" s="97">
        <v>59.266844484</v>
      </c>
      <c r="H67" s="21">
        <f t="shared" si="11"/>
        <v>57.87301459602524</v>
      </c>
      <c r="I67" s="35">
        <f t="shared" si="12"/>
        <v>-5.818296940738591</v>
      </c>
      <c r="J67" s="35">
        <f t="shared" si="0"/>
        <v>0.03583379932875417</v>
      </c>
      <c r="K67" s="117"/>
      <c r="L67" s="115"/>
      <c r="M67" s="13"/>
    </row>
    <row r="68" spans="1:13" s="23" customFormat="1" ht="12.75" customHeight="1" hidden="1">
      <c r="A68" s="43" t="s">
        <v>55</v>
      </c>
      <c r="B68" s="97">
        <v>291.57267471600005</v>
      </c>
      <c r="C68" s="97">
        <v>253.132895611</v>
      </c>
      <c r="D68" s="21">
        <f t="shared" si="10"/>
        <v>86.81639864145656</v>
      </c>
      <c r="E68" s="35">
        <f t="shared" si="6"/>
        <v>0.16277667362433862</v>
      </c>
      <c r="F68" s="97">
        <v>253.295385679</v>
      </c>
      <c r="G68" s="97">
        <v>238.31119464</v>
      </c>
      <c r="H68" s="21">
        <f t="shared" si="11"/>
        <v>94.0843016153522</v>
      </c>
      <c r="I68" s="35">
        <f t="shared" si="12"/>
        <v>-5.855304161564661</v>
      </c>
      <c r="J68" s="35">
        <f t="shared" si="0"/>
        <v>0.14408723124833872</v>
      </c>
      <c r="K68" s="122"/>
      <c r="L68" s="115"/>
      <c r="M68" s="13"/>
    </row>
    <row r="69" spans="1:13" s="23" customFormat="1" ht="25.5" customHeight="1" hidden="1">
      <c r="A69" s="43" t="s">
        <v>56</v>
      </c>
      <c r="B69" s="97">
        <v>73.588086062</v>
      </c>
      <c r="C69" s="97">
        <v>68.983024477</v>
      </c>
      <c r="D69" s="21">
        <f t="shared" si="10"/>
        <v>93.74210985577189</v>
      </c>
      <c r="E69" s="35">
        <f t="shared" si="6"/>
        <v>0.04435941537273845</v>
      </c>
      <c r="F69" s="97">
        <v>85.736968991</v>
      </c>
      <c r="G69" s="97">
        <v>74.42280508</v>
      </c>
      <c r="H69" s="21">
        <f t="shared" si="11"/>
        <v>86.80363436665499</v>
      </c>
      <c r="I69" s="35">
        <f t="shared" si="12"/>
        <v>7.885680055697918</v>
      </c>
      <c r="J69" s="35">
        <f t="shared" si="0"/>
        <v>0.04499736549057651</v>
      </c>
      <c r="K69" s="117"/>
      <c r="L69" s="115"/>
      <c r="M69" s="13"/>
    </row>
    <row r="70" spans="1:13" s="23" customFormat="1" ht="12.75" customHeight="1" hidden="1">
      <c r="A70" s="14" t="s">
        <v>57</v>
      </c>
      <c r="B70" s="97">
        <v>63.896388522</v>
      </c>
      <c r="C70" s="97">
        <v>49.86146243499999</v>
      </c>
      <c r="D70" s="21">
        <f t="shared" si="10"/>
        <v>78.03486799231591</v>
      </c>
      <c r="E70" s="35">
        <f t="shared" si="6"/>
        <v>0.03206332775368259</v>
      </c>
      <c r="F70" s="97">
        <v>57.210208451999996</v>
      </c>
      <c r="G70" s="97">
        <v>40.490924065</v>
      </c>
      <c r="H70" s="21">
        <f t="shared" si="11"/>
        <v>70.77569748582955</v>
      </c>
      <c r="I70" s="35">
        <f t="shared" si="12"/>
        <v>-18.793147878916585</v>
      </c>
      <c r="J70" s="35">
        <f t="shared" si="0"/>
        <v>0.024481540399417377</v>
      </c>
      <c r="K70" s="117"/>
      <c r="L70" s="115"/>
      <c r="M70" s="13"/>
    </row>
    <row r="71" spans="1:13" s="23" customFormat="1" ht="12.75" customHeight="1" hidden="1">
      <c r="A71" s="14" t="s">
        <v>58</v>
      </c>
      <c r="B71" s="97">
        <v>19.515432652</v>
      </c>
      <c r="C71" s="97">
        <v>19.514626557</v>
      </c>
      <c r="D71" s="21">
        <f t="shared" si="10"/>
        <v>99.9958694484802</v>
      </c>
      <c r="E71" s="35">
        <f t="shared" si="6"/>
        <v>0.012548847080116925</v>
      </c>
      <c r="F71" s="97">
        <v>19.949278081</v>
      </c>
      <c r="G71" s="97">
        <v>17.949278081</v>
      </c>
      <c r="H71" s="21">
        <f t="shared" si="11"/>
        <v>89.97457455914241</v>
      </c>
      <c r="I71" s="35">
        <f t="shared" si="12"/>
        <v>-8.021411383035158</v>
      </c>
      <c r="J71" s="35">
        <f t="shared" si="0"/>
        <v>0.010852456115226432</v>
      </c>
      <c r="K71" s="117"/>
      <c r="L71" s="115"/>
      <c r="M71" s="13"/>
    </row>
    <row r="72" spans="1:13" s="23" customFormat="1" ht="12.75" customHeight="1" hidden="1">
      <c r="A72" s="14" t="s">
        <v>59</v>
      </c>
      <c r="B72" s="97">
        <v>613.210666953</v>
      </c>
      <c r="C72" s="97">
        <v>427.388756589</v>
      </c>
      <c r="D72" s="21">
        <f t="shared" si="10"/>
        <v>69.69688878907868</v>
      </c>
      <c r="E72" s="35">
        <f t="shared" si="6"/>
        <v>0.2748316056436579</v>
      </c>
      <c r="F72" s="97">
        <v>890.39615209</v>
      </c>
      <c r="G72" s="97">
        <v>701.974402152</v>
      </c>
      <c r="H72" s="21">
        <f t="shared" si="11"/>
        <v>78.83843618419473</v>
      </c>
      <c r="I72" s="35">
        <f t="shared" si="12"/>
        <v>64.24727869644363</v>
      </c>
      <c r="J72" s="35">
        <f t="shared" si="0"/>
        <v>0.42442633954348236</v>
      </c>
      <c r="K72" s="120"/>
      <c r="L72" s="115"/>
      <c r="M72" s="13"/>
    </row>
    <row r="73" spans="1:13" s="23" customFormat="1" ht="12.75" customHeight="1" hidden="1">
      <c r="A73" s="14" t="s">
        <v>60</v>
      </c>
      <c r="B73" s="97">
        <v>51.038106070000005</v>
      </c>
      <c r="C73" s="97">
        <v>41.789436825</v>
      </c>
      <c r="D73" s="21">
        <f t="shared" si="10"/>
        <v>81.87889411038249</v>
      </c>
      <c r="E73" s="35">
        <f t="shared" si="6"/>
        <v>0.026872625553422323</v>
      </c>
      <c r="F73" s="97">
        <v>38.646361585</v>
      </c>
      <c r="G73" s="97">
        <v>33.306945780000014</v>
      </c>
      <c r="H73" s="21">
        <f t="shared" si="11"/>
        <v>86.18391075895642</v>
      </c>
      <c r="I73" s="35">
        <f t="shared" si="12"/>
        <v>-20.298170278105886</v>
      </c>
      <c r="J73" s="35">
        <f t="shared" si="0"/>
        <v>0.020137978016636665</v>
      </c>
      <c r="K73" s="117"/>
      <c r="L73" s="115"/>
      <c r="M73" s="13"/>
    </row>
    <row r="74" spans="1:13" s="23" customFormat="1" ht="12.75" customHeight="1" hidden="1">
      <c r="A74" s="14" t="s">
        <v>61</v>
      </c>
      <c r="B74" s="97">
        <v>0</v>
      </c>
      <c r="C74" s="97">
        <v>0</v>
      </c>
      <c r="D74" s="21">
        <f t="shared" si="10"/>
        <v>0</v>
      </c>
      <c r="E74" s="35">
        <f t="shared" si="6"/>
        <v>0</v>
      </c>
      <c r="F74" s="97">
        <v>0</v>
      </c>
      <c r="G74" s="97">
        <v>0</v>
      </c>
      <c r="H74" s="21">
        <f t="shared" si="11"/>
        <v>0</v>
      </c>
      <c r="I74" s="35" t="str">
        <f t="shared" si="12"/>
        <v> </v>
      </c>
      <c r="J74" s="35">
        <f t="shared" si="0"/>
        <v>0</v>
      </c>
      <c r="K74" s="117"/>
      <c r="L74" s="115"/>
      <c r="M74" s="13"/>
    </row>
    <row r="75" spans="1:13" s="23" customFormat="1" ht="12.75" customHeight="1" hidden="1">
      <c r="A75" s="14" t="s">
        <v>62</v>
      </c>
      <c r="B75" s="97">
        <v>562.1725608830001</v>
      </c>
      <c r="C75" s="97">
        <v>385.59931976400003</v>
      </c>
      <c r="D75" s="21">
        <f t="shared" si="10"/>
        <v>68.59091791288108</v>
      </c>
      <c r="E75" s="35">
        <f t="shared" si="6"/>
        <v>0.2479589800902355</v>
      </c>
      <c r="F75" s="97">
        <v>851.7497905050001</v>
      </c>
      <c r="G75" s="97">
        <v>668.6674563720001</v>
      </c>
      <c r="H75" s="21">
        <f t="shared" si="11"/>
        <v>78.50515067054481</v>
      </c>
      <c r="I75" s="35">
        <f t="shared" si="12"/>
        <v>73.40991596698026</v>
      </c>
      <c r="J75" s="35">
        <f t="shared" si="0"/>
        <v>0.4042883615268457</v>
      </c>
      <c r="K75" s="117"/>
      <c r="L75" s="115"/>
      <c r="M75" s="13"/>
    </row>
    <row r="76" spans="1:13" s="23" customFormat="1" ht="12.75">
      <c r="A76" s="14"/>
      <c r="B76" s="97"/>
      <c r="C76" s="97"/>
      <c r="D76" s="21"/>
      <c r="E76" s="35">
        <f t="shared" si="6"/>
        <v>0</v>
      </c>
      <c r="F76" s="97"/>
      <c r="G76" s="97"/>
      <c r="H76" s="21"/>
      <c r="I76" s="35"/>
      <c r="J76" s="35"/>
      <c r="K76" s="117"/>
      <c r="L76" s="115"/>
      <c r="M76" s="13"/>
    </row>
    <row r="77" spans="1:13" s="23" customFormat="1" ht="13.5">
      <c r="A77" s="26" t="s">
        <v>20</v>
      </c>
      <c r="B77" s="100">
        <v>2428.1735527109995</v>
      </c>
      <c r="C77" s="100">
        <v>2288.4612077360034</v>
      </c>
      <c r="D77" s="27">
        <f>_xlfn.IFERROR((C77/B77*100),0)</f>
        <v>94.24619608351263</v>
      </c>
      <c r="E77" s="38">
        <f t="shared" si="6"/>
        <v>1.4715910479136307</v>
      </c>
      <c r="F77" s="100">
        <v>2772.9722617320076</v>
      </c>
      <c r="G77" s="100">
        <v>2950.583175615997</v>
      </c>
      <c r="H77" s="27">
        <f>_xlfn.IFERROR((G77/F77*100),0)</f>
        <v>106.40507358602474</v>
      </c>
      <c r="I77" s="38">
        <f>IF(C77&lt;&gt;0,G77/C77*100-100," ")</f>
        <v>28.93306496268019</v>
      </c>
      <c r="J77" s="38">
        <f t="shared" si="0"/>
        <v>1.7839756163560465</v>
      </c>
      <c r="K77" s="119"/>
      <c r="L77" s="115"/>
      <c r="M77" s="13"/>
    </row>
    <row r="78" spans="1:13" s="23" customFormat="1" ht="7.5" customHeight="1">
      <c r="A78" s="24"/>
      <c r="B78" s="73"/>
      <c r="C78" s="73"/>
      <c r="D78" s="25"/>
      <c r="E78" s="36"/>
      <c r="F78" s="73"/>
      <c r="G78" s="73"/>
      <c r="H78" s="25"/>
      <c r="I78" s="36"/>
      <c r="J78" s="36"/>
      <c r="K78" s="120"/>
      <c r="L78" s="115"/>
      <c r="M78" s="13"/>
    </row>
    <row r="79" spans="1:12" s="13" customFormat="1" ht="6.75" customHeight="1">
      <c r="A79" s="24"/>
      <c r="B79" s="98"/>
      <c r="C79" s="98"/>
      <c r="D79" s="25"/>
      <c r="E79" s="36"/>
      <c r="F79" s="98"/>
      <c r="G79" s="98"/>
      <c r="H79" s="25"/>
      <c r="I79" s="36"/>
      <c r="J79" s="36"/>
      <c r="K79" s="121"/>
      <c r="L79" s="115"/>
    </row>
    <row r="80" spans="1:13" s="16" customFormat="1" ht="12.75" outlineLevel="2">
      <c r="A80" s="13" t="s">
        <v>21</v>
      </c>
      <c r="B80" s="73">
        <v>7074.043727029</v>
      </c>
      <c r="C80" s="73">
        <v>4502.776962917999</v>
      </c>
      <c r="D80" s="20">
        <f>_xlfn.IFERROR((C80/B80*100),0)</f>
        <v>63.652094002663205</v>
      </c>
      <c r="E80" s="34">
        <f t="shared" si="6"/>
        <v>2.8955029899489815</v>
      </c>
      <c r="F80" s="73">
        <v>7818.324822708</v>
      </c>
      <c r="G80" s="73">
        <v>5338.577111191001</v>
      </c>
      <c r="H80" s="20">
        <f>_xlfn.IFERROR((G80/F80*100),0)</f>
        <v>68.28287685982713</v>
      </c>
      <c r="I80" s="34">
        <f>IF(C80&lt;&gt;0,G80/C80*100-100," ")</f>
        <v>18.561882037598536</v>
      </c>
      <c r="J80" s="34">
        <f t="shared" si="0"/>
        <v>3.2277996672345743</v>
      </c>
      <c r="K80" s="116"/>
      <c r="L80" s="115"/>
      <c r="M80" s="13"/>
    </row>
    <row r="81" spans="1:13" s="23" customFormat="1" ht="12.75">
      <c r="A81" s="14" t="s">
        <v>22</v>
      </c>
      <c r="B81" s="97">
        <v>7014.714267893</v>
      </c>
      <c r="C81" s="97">
        <v>4461.9022665679995</v>
      </c>
      <c r="D81" s="21">
        <f>_xlfn.IFERROR((C81/B81*100),0)</f>
        <v>63.60775501563252</v>
      </c>
      <c r="E81" s="35">
        <f t="shared" si="6"/>
        <v>2.869218586686426</v>
      </c>
      <c r="F81" s="97">
        <v>7765.276637214</v>
      </c>
      <c r="G81" s="97">
        <v>5306.015405338001</v>
      </c>
      <c r="H81" s="21">
        <f>_xlfn.IFERROR((G81/F81*100),0)</f>
        <v>68.33002419913369</v>
      </c>
      <c r="I81" s="35">
        <f>IF(C81&lt;&gt;0,G81/C81*100-100," ")</f>
        <v>18.91823460802236</v>
      </c>
      <c r="J81" s="35">
        <f t="shared" si="0"/>
        <v>3.2081122746713793</v>
      </c>
      <c r="K81" s="127"/>
      <c r="L81" s="115"/>
      <c r="M81" s="13"/>
    </row>
    <row r="82" spans="1:13" s="23" customFormat="1" ht="12.75">
      <c r="A82" s="14" t="s">
        <v>23</v>
      </c>
      <c r="B82" s="97">
        <v>59.329459136000004</v>
      </c>
      <c r="C82" s="97">
        <v>40.87469635000001</v>
      </c>
      <c r="D82" s="21">
        <f>_xlfn.IFERROR((C82/B82*100),0)</f>
        <v>68.89443616248644</v>
      </c>
      <c r="E82" s="35">
        <f t="shared" si="6"/>
        <v>0.026284403262555527</v>
      </c>
      <c r="F82" s="97">
        <v>53.04818549400001</v>
      </c>
      <c r="G82" s="97">
        <v>32.561705853</v>
      </c>
      <c r="H82" s="21">
        <f>_xlfn.IFERROR((G82/F82*100),0)</f>
        <v>61.38137534729228</v>
      </c>
      <c r="I82" s="35">
        <f>IF(C82&lt;&gt;0,G82/C82*100-100," ")</f>
        <v>-20.3377425138964</v>
      </c>
      <c r="J82" s="35">
        <f t="shared" si="0"/>
        <v>0.019687392563194763</v>
      </c>
      <c r="K82" s="117"/>
      <c r="L82" s="115"/>
      <c r="M82" s="13"/>
    </row>
    <row r="83" spans="1:13" s="23" customFormat="1" ht="9" customHeight="1">
      <c r="A83" s="14"/>
      <c r="B83" s="97"/>
      <c r="C83" s="97"/>
      <c r="D83" s="21"/>
      <c r="E83" s="35"/>
      <c r="F83" s="97"/>
      <c r="G83" s="97"/>
      <c r="H83" s="21"/>
      <c r="I83" s="35"/>
      <c r="J83" s="35"/>
      <c r="K83" s="112"/>
      <c r="L83" s="115"/>
      <c r="M83" s="13"/>
    </row>
    <row r="84" spans="1:13" s="23" customFormat="1" ht="13.5">
      <c r="A84" s="28" t="s">
        <v>24</v>
      </c>
      <c r="B84" s="101">
        <v>-4645.870174318001</v>
      </c>
      <c r="C84" s="101">
        <v>-2214.315755181996</v>
      </c>
      <c r="D84" s="29">
        <f>_xlfn.IFERROR((C84/B84*100),0)</f>
        <v>47.66202395027215</v>
      </c>
      <c r="E84" s="39">
        <f aca="true" t="shared" si="13" ref="E84:E100">+(C84/1000)/$E$107*100</f>
        <v>-1.4239119420353505</v>
      </c>
      <c r="F84" s="101">
        <v>-5045.352560975993</v>
      </c>
      <c r="G84" s="101">
        <v>-2387.993935575004</v>
      </c>
      <c r="H84" s="29">
        <f>_xlfn.IFERROR((G84/F84*100),0)</f>
        <v>47.3305662332755</v>
      </c>
      <c r="I84" s="39">
        <f>IF(C84&lt;&gt;0,G84/C84*100-100," ")</f>
        <v>7.84342431681489</v>
      </c>
      <c r="J84" s="39">
        <f aca="true" t="shared" si="14" ref="J84:J100">+(G84/1000)/$J$107*100</f>
        <v>-1.4438240508785276</v>
      </c>
      <c r="K84" s="126"/>
      <c r="L84" s="115"/>
      <c r="M84" s="13"/>
    </row>
    <row r="85" spans="1:13" s="23" customFormat="1" ht="5.25" customHeight="1">
      <c r="A85" s="14"/>
      <c r="B85" s="97"/>
      <c r="C85" s="97"/>
      <c r="D85" s="21"/>
      <c r="E85" s="35"/>
      <c r="F85" s="97"/>
      <c r="G85" s="97"/>
      <c r="H85" s="21"/>
      <c r="I85" s="35"/>
      <c r="J85" s="35"/>
      <c r="K85" s="117"/>
      <c r="L85" s="115"/>
      <c r="M85" s="13"/>
    </row>
    <row r="86" spans="1:13" s="23" customFormat="1" ht="12.75">
      <c r="A86" s="30" t="s">
        <v>25</v>
      </c>
      <c r="B86" s="97"/>
      <c r="C86" s="97"/>
      <c r="D86" s="31"/>
      <c r="E86" s="40"/>
      <c r="F86" s="97"/>
      <c r="G86" s="97"/>
      <c r="H86" s="31"/>
      <c r="I86" s="40"/>
      <c r="J86" s="40"/>
      <c r="K86" s="117"/>
      <c r="L86" s="115"/>
      <c r="M86" s="13"/>
    </row>
    <row r="87" spans="1:13" s="23" customFormat="1" ht="7.5" customHeight="1">
      <c r="A87" s="13"/>
      <c r="B87" s="97"/>
      <c r="C87" s="97"/>
      <c r="D87" s="20"/>
      <c r="E87" s="34"/>
      <c r="F87" s="97"/>
      <c r="G87" s="97"/>
      <c r="H87" s="20"/>
      <c r="I87" s="34"/>
      <c r="J87" s="34"/>
      <c r="K87" s="117"/>
      <c r="L87" s="115"/>
      <c r="M87" s="13"/>
    </row>
    <row r="88" spans="1:13" s="16" customFormat="1" ht="12.75" outlineLevel="2">
      <c r="A88" s="13" t="s">
        <v>26</v>
      </c>
      <c r="B88" s="73">
        <v>-734.001579279</v>
      </c>
      <c r="C88" s="73">
        <v>1102.9421319737796</v>
      </c>
      <c r="D88" s="20">
        <f aca="true" t="shared" si="15" ref="D88:D93">_xlfn.IFERROR((C88/B88*100),0)</f>
        <v>-150.26427232720468</v>
      </c>
      <c r="E88" s="34">
        <f t="shared" si="13"/>
        <v>0.7092450430414404</v>
      </c>
      <c r="F88" s="73">
        <v>-973.0624957990002</v>
      </c>
      <c r="G88" s="73">
        <v>1018.6507760158337</v>
      </c>
      <c r="H88" s="20">
        <f aca="true" t="shared" si="16" ref="H88:H100">_xlfn.IFERROR((G88/F88*100),0)</f>
        <v>-104.68503106569737</v>
      </c>
      <c r="I88" s="34">
        <f aca="true" t="shared" si="17" ref="I88:I102">IF(C88&lt;&gt;0,G88/C88*100-100," ")</f>
        <v>-7.642409652725988</v>
      </c>
      <c r="J88" s="34">
        <f t="shared" si="14"/>
        <v>0.6158945665427726</v>
      </c>
      <c r="K88" s="116"/>
      <c r="L88" s="115"/>
      <c r="M88" s="13"/>
    </row>
    <row r="89" spans="1:13" s="23" customFormat="1" ht="12.75">
      <c r="A89" s="14" t="s">
        <v>27</v>
      </c>
      <c r="B89" s="97">
        <v>-734.001579279</v>
      </c>
      <c r="C89" s="97">
        <v>1102.9421319737796</v>
      </c>
      <c r="D89" s="21">
        <f t="shared" si="15"/>
        <v>-150.26427232720468</v>
      </c>
      <c r="E89" s="35">
        <f t="shared" si="13"/>
        <v>0.7092450430414404</v>
      </c>
      <c r="F89" s="97">
        <v>-973.0624957990002</v>
      </c>
      <c r="G89" s="97">
        <v>1018.6507760158337</v>
      </c>
      <c r="H89" s="21">
        <f t="shared" si="16"/>
        <v>-104.68503106569737</v>
      </c>
      <c r="I89" s="35">
        <f t="shared" si="17"/>
        <v>-7.642409652725988</v>
      </c>
      <c r="J89" s="35">
        <f t="shared" si="14"/>
        <v>0.6158945665427726</v>
      </c>
      <c r="K89" s="117"/>
      <c r="L89" s="115"/>
      <c r="M89" s="13"/>
    </row>
    <row r="90" spans="1:13" s="23" customFormat="1" ht="12.75">
      <c r="A90" s="14" t="s">
        <v>28</v>
      </c>
      <c r="B90" s="97">
        <v>0</v>
      </c>
      <c r="C90" s="97">
        <v>0</v>
      </c>
      <c r="D90" s="21">
        <f t="shared" si="15"/>
        <v>0</v>
      </c>
      <c r="E90" s="35">
        <f t="shared" si="13"/>
        <v>0</v>
      </c>
      <c r="F90" s="97">
        <v>0</v>
      </c>
      <c r="G90" s="97">
        <v>0</v>
      </c>
      <c r="H90" s="21">
        <f t="shared" si="16"/>
        <v>0</v>
      </c>
      <c r="I90" s="35" t="str">
        <f t="shared" si="17"/>
        <v> </v>
      </c>
      <c r="J90" s="35">
        <f t="shared" si="14"/>
        <v>0</v>
      </c>
      <c r="K90" s="117"/>
      <c r="L90" s="115"/>
      <c r="M90" s="13"/>
    </row>
    <row r="91" spans="1:13" s="16" customFormat="1" ht="12.75" outlineLevel="2">
      <c r="A91" s="13" t="s">
        <v>29</v>
      </c>
      <c r="B91" s="73">
        <v>3911.8685950390004</v>
      </c>
      <c r="C91" s="73">
        <v>3196.580308687</v>
      </c>
      <c r="D91" s="20">
        <f t="shared" si="15"/>
        <v>81.71492040251242</v>
      </c>
      <c r="E91" s="34">
        <f t="shared" si="13"/>
        <v>2.0555554755741525</v>
      </c>
      <c r="F91" s="73">
        <v>4072.290065177</v>
      </c>
      <c r="G91" s="73">
        <v>3843.135837064</v>
      </c>
      <c r="H91" s="20">
        <f t="shared" si="16"/>
        <v>94.37284121598937</v>
      </c>
      <c r="I91" s="34">
        <f t="shared" si="17"/>
        <v>20.226475356177545</v>
      </c>
      <c r="J91" s="34">
        <f t="shared" si="14"/>
        <v>2.3236289965745205</v>
      </c>
      <c r="K91" s="116"/>
      <c r="L91" s="115"/>
      <c r="M91" s="13"/>
    </row>
    <row r="92" spans="1:13" s="23" customFormat="1" ht="12.75">
      <c r="A92" s="14" t="s">
        <v>27</v>
      </c>
      <c r="B92" s="97">
        <v>-667.885220183</v>
      </c>
      <c r="C92" s="97">
        <v>-1104.5700280990002</v>
      </c>
      <c r="D92" s="97">
        <f t="shared" si="15"/>
        <v>165.3832117734764</v>
      </c>
      <c r="E92" s="35">
        <f t="shared" si="13"/>
        <v>-0.7102918588479351</v>
      </c>
      <c r="F92" s="97">
        <v>-213.391489051</v>
      </c>
      <c r="G92" s="97">
        <v>-111.9670261120002</v>
      </c>
      <c r="H92" s="21">
        <f t="shared" si="16"/>
        <v>52.47023984412067</v>
      </c>
      <c r="I92" s="35">
        <f t="shared" si="17"/>
        <v>-89.86329311282337</v>
      </c>
      <c r="J92" s="35">
        <f t="shared" si="14"/>
        <v>-0.06769727627759817</v>
      </c>
      <c r="K92" s="117"/>
      <c r="L92" s="115"/>
      <c r="M92" s="13"/>
    </row>
    <row r="93" spans="1:13" s="23" customFormat="1" ht="12.75">
      <c r="A93" s="14" t="s">
        <v>28</v>
      </c>
      <c r="B93" s="97">
        <v>4579.753815222</v>
      </c>
      <c r="C93" s="97">
        <v>4301.1503367860005</v>
      </c>
      <c r="D93" s="97">
        <f t="shared" si="15"/>
        <v>93.91662762504855</v>
      </c>
      <c r="E93" s="35">
        <f t="shared" si="13"/>
        <v>2.7658473344220877</v>
      </c>
      <c r="F93" s="97">
        <v>4285.681554228</v>
      </c>
      <c r="G93" s="97">
        <v>3955.102863176</v>
      </c>
      <c r="H93" s="21">
        <f t="shared" si="16"/>
        <v>92.28643829764088</v>
      </c>
      <c r="I93" s="35">
        <f t="shared" si="17"/>
        <v>-8.045463341525078</v>
      </c>
      <c r="J93" s="35">
        <f t="shared" si="14"/>
        <v>2.391326272852118</v>
      </c>
      <c r="K93" s="117"/>
      <c r="L93" s="115"/>
      <c r="M93" s="13"/>
    </row>
    <row r="94" spans="1:13" s="23" customFormat="1" ht="6" customHeight="1">
      <c r="A94" s="14"/>
      <c r="B94" s="97"/>
      <c r="C94" s="97"/>
      <c r="D94" s="97"/>
      <c r="E94" s="35"/>
      <c r="F94" s="97"/>
      <c r="G94" s="97"/>
      <c r="H94" s="21"/>
      <c r="I94" s="35"/>
      <c r="J94" s="35"/>
      <c r="K94" s="117"/>
      <c r="L94" s="115"/>
      <c r="M94" s="13"/>
    </row>
    <row r="95" spans="1:12" s="13" customFormat="1" ht="12.75">
      <c r="A95" s="13" t="s">
        <v>30</v>
      </c>
      <c r="B95" s="73">
        <v>-103.87916752699999</v>
      </c>
      <c r="C95" s="73">
        <v>-615.3220900960002</v>
      </c>
      <c r="D95" s="73">
        <f>_xlfn.IFERROR((C95/B95*100),0)</f>
        <v>592.3440712364849</v>
      </c>
      <c r="E95" s="34">
        <f t="shared" si="13"/>
        <v>-0.39568181287398835</v>
      </c>
      <c r="F95" s="73">
        <v>-125.245636978</v>
      </c>
      <c r="G95" s="73">
        <v>-22.558305051999923</v>
      </c>
      <c r="H95" s="73">
        <f t="shared" si="16"/>
        <v>18.011250209029157</v>
      </c>
      <c r="I95" s="73">
        <f t="shared" si="17"/>
        <v>-96.33390294041281</v>
      </c>
      <c r="J95" s="34">
        <f t="shared" si="14"/>
        <v>-0.013639156656103282</v>
      </c>
      <c r="K95" s="116"/>
      <c r="L95" s="115"/>
    </row>
    <row r="96" spans="1:13" s="32" customFormat="1" ht="12.75">
      <c r="A96" s="14" t="s">
        <v>31</v>
      </c>
      <c r="B96" s="74">
        <v>0</v>
      </c>
      <c r="C96" s="74">
        <v>1453.8627771539998</v>
      </c>
      <c r="D96" s="74">
        <f>_xlfn.IFERROR((C96/B96*100),0)</f>
        <v>0</v>
      </c>
      <c r="E96" s="84">
        <f t="shared" si="13"/>
        <v>0.9349039610207311</v>
      </c>
      <c r="F96" s="74">
        <v>0</v>
      </c>
      <c r="G96" s="74">
        <v>2054.6187370109997</v>
      </c>
      <c r="H96" s="74">
        <f t="shared" si="16"/>
        <v>0</v>
      </c>
      <c r="I96" s="74">
        <f t="shared" si="17"/>
        <v>41.32136603930434</v>
      </c>
      <c r="J96" s="84">
        <f t="shared" si="14"/>
        <v>1.2422594143514196</v>
      </c>
      <c r="K96" s="124"/>
      <c r="L96" s="115"/>
      <c r="M96" s="13"/>
    </row>
    <row r="97" spans="1:13" s="32" customFormat="1" ht="12.75">
      <c r="A97" s="14" t="s">
        <v>32</v>
      </c>
      <c r="B97" s="74">
        <v>103.87916752699999</v>
      </c>
      <c r="C97" s="74">
        <v>2069.18486725</v>
      </c>
      <c r="D97" s="74">
        <f>_xlfn.IFERROR((C97/B97*100),0)</f>
        <v>1991.9151419000186</v>
      </c>
      <c r="E97" s="84">
        <f t="shared" si="13"/>
        <v>1.3305857738947195</v>
      </c>
      <c r="F97" s="74">
        <v>125.245636978</v>
      </c>
      <c r="G97" s="74">
        <v>2077.1770420629996</v>
      </c>
      <c r="H97" s="74">
        <f t="shared" si="16"/>
        <v>1658.4825565044362</v>
      </c>
      <c r="I97" s="74">
        <f t="shared" si="17"/>
        <v>0.386247499655326</v>
      </c>
      <c r="J97" s="84">
        <f t="shared" si="14"/>
        <v>1.2558985710075228</v>
      </c>
      <c r="K97" s="124"/>
      <c r="L97" s="115"/>
      <c r="M97" s="13"/>
    </row>
    <row r="98" spans="2:13" s="32" customFormat="1" ht="6.75" customHeight="1">
      <c r="B98" s="74"/>
      <c r="C98" s="74"/>
      <c r="D98" s="74"/>
      <c r="E98" s="84"/>
      <c r="F98" s="74"/>
      <c r="G98" s="74"/>
      <c r="H98" s="74"/>
      <c r="I98" s="74" t="str">
        <f t="shared" si="17"/>
        <v> </v>
      </c>
      <c r="J98" s="84"/>
      <c r="K98" s="124"/>
      <c r="L98" s="115"/>
      <c r="M98" s="13"/>
    </row>
    <row r="99" spans="1:13" s="32" customFormat="1" ht="12.75">
      <c r="A99" s="13" t="s">
        <v>33</v>
      </c>
      <c r="B99" s="75">
        <v>3220.574777986</v>
      </c>
      <c r="C99" s="75">
        <v>641.8626033047797</v>
      </c>
      <c r="D99" s="75">
        <f>_xlfn.IFERROR((C99/B99*100),0)</f>
        <v>19.930063654853907</v>
      </c>
      <c r="E99" s="85">
        <f t="shared" si="13"/>
        <v>0.41274864429461455</v>
      </c>
      <c r="F99" s="75">
        <v>3220.574777986</v>
      </c>
      <c r="G99" s="75">
        <v>520.8735587698334</v>
      </c>
      <c r="H99" s="75">
        <f t="shared" si="16"/>
        <v>16.17331050128772</v>
      </c>
      <c r="I99" s="75">
        <f t="shared" si="17"/>
        <v>-18.84967965293599</v>
      </c>
      <c r="J99" s="85">
        <f t="shared" si="14"/>
        <v>0.31492951485971427</v>
      </c>
      <c r="K99" s="125"/>
      <c r="L99" s="115"/>
      <c r="M99" s="13"/>
    </row>
    <row r="100" spans="1:13" s="32" customFormat="1" ht="12.75">
      <c r="A100" s="14" t="s">
        <v>65</v>
      </c>
      <c r="B100" s="74">
        <v>3220.574777986</v>
      </c>
      <c r="C100" s="74">
        <v>641.8626033047797</v>
      </c>
      <c r="D100" s="74">
        <f>_xlfn.IFERROR((C100/B100*100),0)</f>
        <v>19.930063654853907</v>
      </c>
      <c r="E100" s="84">
        <f t="shared" si="13"/>
        <v>0.41274864429461455</v>
      </c>
      <c r="F100" s="74">
        <v>3220.574777986</v>
      </c>
      <c r="G100" s="74">
        <v>520.8735587698334</v>
      </c>
      <c r="H100" s="74">
        <f t="shared" si="16"/>
        <v>16.17331050128772</v>
      </c>
      <c r="I100" s="74">
        <f t="shared" si="17"/>
        <v>-18.84967965293599</v>
      </c>
      <c r="J100" s="84">
        <f t="shared" si="14"/>
        <v>0.31492951485971427</v>
      </c>
      <c r="K100" s="124"/>
      <c r="L100" s="115"/>
      <c r="M100" s="13"/>
    </row>
    <row r="101" spans="2:13" s="32" customFormat="1" ht="7.5" customHeight="1">
      <c r="B101" s="74"/>
      <c r="C101" s="74"/>
      <c r="D101" s="74"/>
      <c r="E101" s="84"/>
      <c r="F101" s="74"/>
      <c r="G101" s="74"/>
      <c r="H101" s="74"/>
      <c r="I101" s="74" t="str">
        <f t="shared" si="17"/>
        <v> </v>
      </c>
      <c r="J101" s="84"/>
      <c r="K101" s="124"/>
      <c r="L101" s="115"/>
      <c r="M101" s="13"/>
    </row>
    <row r="102" spans="1:13" s="32" customFormat="1" ht="12.75">
      <c r="A102" s="13" t="s">
        <v>34</v>
      </c>
      <c r="B102" s="75">
        <v>0</v>
      </c>
      <c r="C102" s="75">
        <v>-120.67757846877936</v>
      </c>
      <c r="D102" s="75">
        <f>_xlfn.IFERROR((C102/B102*100),0)</f>
        <v>0</v>
      </c>
      <c r="E102" s="33"/>
      <c r="F102" s="75">
        <v>7.73070496506989E-12</v>
      </c>
      <c r="G102" s="75">
        <v>436.4911254731657</v>
      </c>
      <c r="H102" s="75"/>
      <c r="I102" s="75">
        <f t="shared" si="17"/>
        <v>-461.7002686096248</v>
      </c>
      <c r="J102" s="33">
        <f>+(G102/1000)/$J$107*100</f>
        <v>0.2639103791532219</v>
      </c>
      <c r="K102" s="125"/>
      <c r="L102" s="115"/>
      <c r="M102" s="13"/>
    </row>
    <row r="103" ht="14.25">
      <c r="G103" s="18"/>
    </row>
    <row r="104" spans="1:7" ht="14.25">
      <c r="A104" s="44" t="s">
        <v>94</v>
      </c>
      <c r="G104" s="18"/>
    </row>
    <row r="105" ht="14.25">
      <c r="G105" s="18"/>
    </row>
    <row r="107" spans="5:10" s="92" customFormat="1" ht="14.25">
      <c r="E107" s="93">
        <v>155.50931836535034</v>
      </c>
      <c r="G107" s="94"/>
      <c r="J107" s="95">
        <v>165.393694205466</v>
      </c>
    </row>
    <row r="109" spans="3:10" s="47" customFormat="1" ht="14.25">
      <c r="C109" s="48"/>
      <c r="D109" s="48"/>
      <c r="E109" s="48"/>
      <c r="F109" s="48"/>
      <c r="G109" s="49"/>
      <c r="J109" s="86"/>
    </row>
    <row r="110" spans="1:7" ht="14.25">
      <c r="A110" s="45"/>
      <c r="B110" s="45"/>
      <c r="C110" s="45"/>
      <c r="D110" s="45"/>
      <c r="E110" s="81"/>
      <c r="F110" s="45"/>
      <c r="G110" s="46"/>
    </row>
  </sheetData>
  <sheetProtection/>
  <mergeCells count="14">
    <mergeCell ref="H9:H10"/>
    <mergeCell ref="I9:I10"/>
    <mergeCell ref="A9:A10"/>
    <mergeCell ref="B9:B10"/>
    <mergeCell ref="E9:E10"/>
    <mergeCell ref="J9:J10"/>
    <mergeCell ref="C9:C10"/>
    <mergeCell ref="D9:D10"/>
    <mergeCell ref="A2:J2"/>
    <mergeCell ref="A3:J3"/>
    <mergeCell ref="A5:J5"/>
    <mergeCell ref="A6:J6"/>
    <mergeCell ref="F9:F10"/>
    <mergeCell ref="G9:G10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"/>
  <sheetViews>
    <sheetView showGridLines="0" zoomScalePageLayoutView="0" workbookViewId="0" topLeftCell="A64">
      <selection activeCell="O64" sqref="O1:Q16384"/>
    </sheetView>
  </sheetViews>
  <sheetFormatPr defaultColWidth="11.00390625" defaultRowHeight="14.25" outlineLevelRow="2"/>
  <cols>
    <col min="1" max="1" width="49.625" style="6" bestFit="1" customWidth="1"/>
    <col min="2" max="4" width="6.00390625" style="6" bestFit="1" customWidth="1"/>
    <col min="5" max="5" width="6.875" style="6" customWidth="1"/>
    <col min="6" max="6" width="6.25390625" style="5" customWidth="1"/>
    <col min="7" max="7" width="7.25390625" style="6" customWidth="1"/>
    <col min="8" max="8" width="8.00390625" style="6" customWidth="1"/>
    <col min="9" max="12" width="6.25390625" style="6" customWidth="1"/>
    <col min="13" max="13" width="6.75390625" style="6" bestFit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8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8.75" customHeight="1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7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8.75" customHeight="1">
      <c r="A5" s="108" t="s">
        <v>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256" ht="18.75">
      <c r="A6" s="108" t="s">
        <v>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4" ht="6" customHeight="1" thickBot="1">
      <c r="A8" s="10"/>
      <c r="B8" s="10"/>
      <c r="C8" s="10"/>
      <c r="D8" s="10"/>
      <c r="E8" s="10"/>
      <c r="G8" s="10"/>
      <c r="H8" s="10"/>
      <c r="N8" s="10"/>
    </row>
    <row r="9" spans="1:14" s="11" customFormat="1" ht="16.5" customHeight="1">
      <c r="A9" s="110" t="s">
        <v>1</v>
      </c>
      <c r="B9" s="106" t="s">
        <v>66</v>
      </c>
      <c r="C9" s="106" t="s">
        <v>67</v>
      </c>
      <c r="D9" s="106" t="s">
        <v>68</v>
      </c>
      <c r="E9" s="106" t="s">
        <v>69</v>
      </c>
      <c r="F9" s="106" t="s">
        <v>70</v>
      </c>
      <c r="G9" s="106" t="s">
        <v>71</v>
      </c>
      <c r="H9" s="106" t="s">
        <v>72</v>
      </c>
      <c r="I9" s="106" t="s">
        <v>73</v>
      </c>
      <c r="J9" s="106" t="s">
        <v>74</v>
      </c>
      <c r="K9" s="106" t="s">
        <v>75</v>
      </c>
      <c r="L9" s="106" t="s">
        <v>76</v>
      </c>
      <c r="M9" s="106" t="s">
        <v>77</v>
      </c>
      <c r="N9" s="106" t="s">
        <v>78</v>
      </c>
    </row>
    <row r="10" spans="1:14" s="11" customFormat="1" ht="23.25" customHeight="1" thickBot="1">
      <c r="A10" s="111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s="13" customFormat="1" ht="12.75">
      <c r="A11" s="12" t="s">
        <v>7</v>
      </c>
      <c r="B11" s="51">
        <v>2141.161954494</v>
      </c>
      <c r="C11" s="51">
        <v>2200.0980520189996</v>
      </c>
      <c r="D11" s="52">
        <v>2254.668396828</v>
      </c>
      <c r="E11" s="51">
        <v>2364.326537658</v>
      </c>
      <c r="F11" s="51">
        <v>2905.0983682309998</v>
      </c>
      <c r="G11" s="52">
        <v>2359.3407100130003</v>
      </c>
      <c r="H11" s="52">
        <v>2713.7011405139997</v>
      </c>
      <c r="I11" s="52">
        <v>2707.996534767</v>
      </c>
      <c r="J11" s="52">
        <v>2767.957694777</v>
      </c>
      <c r="K11" s="52">
        <v>2479.535444596</v>
      </c>
      <c r="L11" s="52">
        <v>2803.231408293</v>
      </c>
      <c r="M11" s="52">
        <v>3398.14173868</v>
      </c>
      <c r="N11" s="52">
        <f>+SUM(B11:M11)</f>
        <v>31095.257980869996</v>
      </c>
    </row>
    <row r="12" spans="1:14" s="13" customFormat="1" ht="6.75" customHeight="1">
      <c r="A12" s="12"/>
      <c r="B12" s="51"/>
      <c r="C12" s="51"/>
      <c r="D12" s="52"/>
      <c r="E12" s="51"/>
      <c r="F12" s="51"/>
      <c r="G12" s="52"/>
      <c r="H12" s="52"/>
      <c r="I12" s="52"/>
      <c r="J12" s="52"/>
      <c r="K12" s="52"/>
      <c r="L12" s="52"/>
      <c r="M12" s="52"/>
      <c r="N12" s="52"/>
    </row>
    <row r="13" spans="1:14" s="13" customFormat="1" ht="12.75" outlineLevel="1">
      <c r="A13" s="13" t="s">
        <v>92</v>
      </c>
      <c r="B13" s="53">
        <v>1583.465110435</v>
      </c>
      <c r="C13" s="53">
        <v>1265.1477241479997</v>
      </c>
      <c r="D13" s="54">
        <v>1484.5084198729999</v>
      </c>
      <c r="E13" s="53">
        <v>1931.2282003149996</v>
      </c>
      <c r="F13" s="53">
        <v>2236.274292834</v>
      </c>
      <c r="G13" s="54">
        <v>1733.5269632600002</v>
      </c>
      <c r="H13" s="54">
        <v>2042.855915714</v>
      </c>
      <c r="I13" s="54">
        <v>1800.97055525</v>
      </c>
      <c r="J13" s="54">
        <v>2079.019383143</v>
      </c>
      <c r="K13" s="54">
        <v>1781.0159855190004</v>
      </c>
      <c r="L13" s="54">
        <v>2053.407794244</v>
      </c>
      <c r="M13" s="54">
        <v>1738.857707625</v>
      </c>
      <c r="N13" s="54">
        <f>+SUM(B13:M13)</f>
        <v>21730.27805236</v>
      </c>
    </row>
    <row r="14" spans="1:23" s="88" customFormat="1" ht="14.25">
      <c r="A14" s="14" t="s">
        <v>85</v>
      </c>
      <c r="B14" s="55">
        <v>261.08431179400003</v>
      </c>
      <c r="C14" s="55">
        <v>112.438283725</v>
      </c>
      <c r="D14" s="55">
        <v>118.275293798</v>
      </c>
      <c r="E14" s="55">
        <v>649.1019516839998</v>
      </c>
      <c r="F14" s="55">
        <v>870.4106927979999</v>
      </c>
      <c r="G14" s="55">
        <v>380.581874409</v>
      </c>
      <c r="H14" s="55">
        <v>645.4508620250001</v>
      </c>
      <c r="I14" s="55">
        <v>306.85078474500006</v>
      </c>
      <c r="J14" s="55">
        <v>602.9769957880002</v>
      </c>
      <c r="K14" s="55">
        <v>327.08446276700005</v>
      </c>
      <c r="L14" s="55">
        <v>585.2424142179999</v>
      </c>
      <c r="M14" s="55">
        <v>187.59268937500002</v>
      </c>
      <c r="N14" s="56">
        <f aca="true" t="shared" si="0" ref="N14:N20">+SUM(B14:M14)</f>
        <v>5047.090617126</v>
      </c>
      <c r="O14" s="13"/>
      <c r="P14" s="13"/>
      <c r="Q14" s="13"/>
      <c r="R14" s="87"/>
      <c r="V14" s="15"/>
      <c r="W14" s="89"/>
    </row>
    <row r="15" spans="1:23" s="88" customFormat="1" ht="14.25">
      <c r="A15" s="14" t="s">
        <v>86</v>
      </c>
      <c r="B15" s="55">
        <v>1151.344865274</v>
      </c>
      <c r="C15" s="55">
        <v>986.3198151849999</v>
      </c>
      <c r="D15" s="55">
        <v>1159.479577575</v>
      </c>
      <c r="E15" s="55">
        <v>1103.874265901</v>
      </c>
      <c r="F15" s="55">
        <v>1155.5851287159999</v>
      </c>
      <c r="G15" s="55">
        <v>1152.8231439590002</v>
      </c>
      <c r="H15" s="55">
        <v>1171.117876431</v>
      </c>
      <c r="I15" s="55">
        <v>1254.866149643</v>
      </c>
      <c r="J15" s="55">
        <v>1243.2066371449998</v>
      </c>
      <c r="K15" s="55">
        <v>1182.7945784120002</v>
      </c>
      <c r="L15" s="55">
        <v>1200.609266853</v>
      </c>
      <c r="M15" s="55">
        <v>1305.847629932</v>
      </c>
      <c r="N15" s="56">
        <f t="shared" si="0"/>
        <v>14067.868935026</v>
      </c>
      <c r="O15" s="13"/>
      <c r="P15" s="13"/>
      <c r="Q15" s="13"/>
      <c r="R15" s="87"/>
      <c r="V15" s="15"/>
      <c r="W15" s="89"/>
    </row>
    <row r="16" spans="1:23" s="88" customFormat="1" ht="14.25">
      <c r="A16" s="14" t="s">
        <v>87</v>
      </c>
      <c r="B16" s="55">
        <v>919.515212926</v>
      </c>
      <c r="C16" s="55">
        <v>774.535639094</v>
      </c>
      <c r="D16" s="55">
        <v>919.63845481</v>
      </c>
      <c r="E16" s="55">
        <v>886.2004448710001</v>
      </c>
      <c r="F16" s="55">
        <v>880.2605910489999</v>
      </c>
      <c r="G16" s="55">
        <v>921.9914744030001</v>
      </c>
      <c r="H16" s="55">
        <v>956.356465566</v>
      </c>
      <c r="I16" s="55">
        <v>993.12955527</v>
      </c>
      <c r="J16" s="55">
        <v>1003.6178794269999</v>
      </c>
      <c r="K16" s="55">
        <v>957.3421817740001</v>
      </c>
      <c r="L16" s="55">
        <v>964.258802881</v>
      </c>
      <c r="M16" s="55">
        <v>1003.240962503</v>
      </c>
      <c r="N16" s="56">
        <f t="shared" si="0"/>
        <v>11180.087664574</v>
      </c>
      <c r="O16" s="13"/>
      <c r="P16" s="13"/>
      <c r="Q16" s="13"/>
      <c r="R16" s="87"/>
      <c r="V16" s="15"/>
      <c r="W16" s="89"/>
    </row>
    <row r="17" spans="1:23" s="88" customFormat="1" ht="14.25">
      <c r="A17" s="14" t="s">
        <v>88</v>
      </c>
      <c r="B17" s="55">
        <v>231.829652348</v>
      </c>
      <c r="C17" s="55">
        <v>211.784176091</v>
      </c>
      <c r="D17" s="55">
        <v>239.841122765</v>
      </c>
      <c r="E17" s="55">
        <v>217.67382103</v>
      </c>
      <c r="F17" s="55">
        <v>275.32453766699996</v>
      </c>
      <c r="G17" s="55">
        <v>230.831669556</v>
      </c>
      <c r="H17" s="55">
        <v>214.76141086500002</v>
      </c>
      <c r="I17" s="55">
        <v>261.736594373</v>
      </c>
      <c r="J17" s="55">
        <v>239.58875771799998</v>
      </c>
      <c r="K17" s="55">
        <v>225.45239663799998</v>
      </c>
      <c r="L17" s="55">
        <v>236.350463972</v>
      </c>
      <c r="M17" s="55">
        <v>302.606667429</v>
      </c>
      <c r="N17" s="56">
        <f t="shared" si="0"/>
        <v>2887.781270452</v>
      </c>
      <c r="O17" s="13"/>
      <c r="P17" s="13"/>
      <c r="Q17" s="13"/>
      <c r="R17" s="87"/>
      <c r="V17" s="15"/>
      <c r="W17" s="89"/>
    </row>
    <row r="18" spans="1:23" s="88" customFormat="1" ht="14.25">
      <c r="A18" s="14" t="s">
        <v>89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>
        <f t="shared" si="0"/>
        <v>0</v>
      </c>
      <c r="O18" s="13"/>
      <c r="P18" s="13"/>
      <c r="Q18" s="13"/>
      <c r="R18" s="87"/>
      <c r="V18" s="15"/>
      <c r="W18" s="89"/>
    </row>
    <row r="19" spans="1:23" s="88" customFormat="1" ht="14.25">
      <c r="A19" s="14" t="s">
        <v>90</v>
      </c>
      <c r="B19" s="55">
        <v>145.381645859</v>
      </c>
      <c r="C19" s="55">
        <v>145.24609868499996</v>
      </c>
      <c r="D19" s="55">
        <v>180.95625468</v>
      </c>
      <c r="E19" s="55">
        <v>149.574698509</v>
      </c>
      <c r="F19" s="55">
        <v>176.677637304</v>
      </c>
      <c r="G19" s="55">
        <v>163.777601364</v>
      </c>
      <c r="H19" s="55">
        <v>177.022916232</v>
      </c>
      <c r="I19" s="55">
        <v>207.206715623</v>
      </c>
      <c r="J19" s="55">
        <v>199.299740009</v>
      </c>
      <c r="K19" s="55">
        <v>215.60886236099998</v>
      </c>
      <c r="L19" s="55">
        <v>231.94273999900003</v>
      </c>
      <c r="M19" s="55">
        <v>215.198304859</v>
      </c>
      <c r="N19" s="56">
        <f t="shared" si="0"/>
        <v>2207.893215484</v>
      </c>
      <c r="O19" s="13"/>
      <c r="P19" s="13"/>
      <c r="Q19" s="13"/>
      <c r="R19" s="87"/>
      <c r="V19" s="15"/>
      <c r="W19" s="89"/>
    </row>
    <row r="20" spans="1:23" s="88" customFormat="1" ht="14.25">
      <c r="A20" s="90" t="s">
        <v>91</v>
      </c>
      <c r="B20" s="55">
        <v>25.654287508</v>
      </c>
      <c r="C20" s="55">
        <v>21.143526553</v>
      </c>
      <c r="D20" s="55">
        <v>25.79729382</v>
      </c>
      <c r="E20" s="55">
        <v>28.677284221</v>
      </c>
      <c r="F20" s="55">
        <v>33.600834016</v>
      </c>
      <c r="G20" s="55">
        <v>36.344343528</v>
      </c>
      <c r="H20" s="55">
        <v>49.26426102599999</v>
      </c>
      <c r="I20" s="55">
        <v>32.046905239000004</v>
      </c>
      <c r="J20" s="55">
        <v>33.536010200999996</v>
      </c>
      <c r="K20" s="55">
        <v>55.528081979</v>
      </c>
      <c r="L20" s="55">
        <v>35.613373174</v>
      </c>
      <c r="M20" s="55">
        <v>30.219083459</v>
      </c>
      <c r="N20" s="56">
        <f t="shared" si="0"/>
        <v>407.42528472399994</v>
      </c>
      <c r="O20" s="13"/>
      <c r="P20" s="13"/>
      <c r="Q20" s="13"/>
      <c r="R20" s="87"/>
      <c r="V20" s="15"/>
      <c r="W20" s="89"/>
    </row>
    <row r="21" spans="1:17" s="23" customFormat="1" ht="6" customHeight="1">
      <c r="A21" s="14"/>
      <c r="B21" s="55"/>
      <c r="C21" s="55"/>
      <c r="D21" s="56"/>
      <c r="E21" s="55"/>
      <c r="F21" s="55"/>
      <c r="G21" s="56"/>
      <c r="H21" s="56"/>
      <c r="I21" s="56"/>
      <c r="J21" s="56"/>
      <c r="K21" s="56"/>
      <c r="L21" s="56"/>
      <c r="M21" s="56"/>
      <c r="N21" s="56"/>
      <c r="O21" s="13"/>
      <c r="P21" s="13"/>
      <c r="Q21" s="13"/>
    </row>
    <row r="22" spans="1:17" s="16" customFormat="1" ht="12.75" outlineLevel="2">
      <c r="A22" s="13" t="s">
        <v>8</v>
      </c>
      <c r="B22" s="53">
        <v>97.11591714000001</v>
      </c>
      <c r="C22" s="53">
        <v>494.635433703</v>
      </c>
      <c r="D22" s="54">
        <v>94.974814815</v>
      </c>
      <c r="E22" s="53">
        <v>85.75748175599999</v>
      </c>
      <c r="F22" s="53">
        <v>125.141538519</v>
      </c>
      <c r="G22" s="54">
        <v>116.965368257</v>
      </c>
      <c r="H22" s="54">
        <v>150.213224002</v>
      </c>
      <c r="I22" s="54">
        <v>202.561617961</v>
      </c>
      <c r="J22" s="54">
        <v>161.498470694</v>
      </c>
      <c r="K22" s="54">
        <v>133.167586957</v>
      </c>
      <c r="L22" s="54">
        <v>182.314803729</v>
      </c>
      <c r="M22" s="54">
        <v>564.739404298</v>
      </c>
      <c r="N22" s="54">
        <f aca="true" t="shared" si="1" ref="N22:N77">+SUM(B22:M22)</f>
        <v>2409.0856618309995</v>
      </c>
      <c r="O22" s="13"/>
      <c r="P22" s="13"/>
      <c r="Q22" s="13"/>
    </row>
    <row r="23" spans="1:17" s="23" customFormat="1" ht="8.25" customHeight="1">
      <c r="A23" s="14"/>
      <c r="B23" s="55"/>
      <c r="C23" s="55"/>
      <c r="D23" s="56"/>
      <c r="E23" s="55"/>
      <c r="F23" s="55"/>
      <c r="G23" s="56"/>
      <c r="H23" s="56"/>
      <c r="I23" s="56"/>
      <c r="J23" s="56"/>
      <c r="K23" s="56"/>
      <c r="L23" s="56"/>
      <c r="M23" s="56"/>
      <c r="N23" s="56"/>
      <c r="O23" s="13"/>
      <c r="P23" s="13"/>
      <c r="Q23" s="13"/>
    </row>
    <row r="24" spans="1:17" s="16" customFormat="1" ht="12.75" outlineLevel="2">
      <c r="A24" s="13" t="s">
        <v>2</v>
      </c>
      <c r="B24" s="53">
        <v>41.61954618000001</v>
      </c>
      <c r="C24" s="53">
        <v>53.44431091199999</v>
      </c>
      <c r="D24" s="54">
        <v>70.039710186</v>
      </c>
      <c r="E24" s="53">
        <v>57.430151459</v>
      </c>
      <c r="F24" s="53">
        <v>165.96701027900002</v>
      </c>
      <c r="G24" s="54">
        <v>66.554855009</v>
      </c>
      <c r="H24" s="54">
        <v>66.14212275800001</v>
      </c>
      <c r="I24" s="54">
        <v>163.692882163</v>
      </c>
      <c r="J24" s="54">
        <v>73.344774021</v>
      </c>
      <c r="K24" s="54">
        <v>160.04805085000004</v>
      </c>
      <c r="L24" s="54">
        <v>139.61955922799999</v>
      </c>
      <c r="M24" s="54">
        <v>89.613332211</v>
      </c>
      <c r="N24" s="54">
        <f t="shared" si="1"/>
        <v>1147.5163052560001</v>
      </c>
      <c r="O24" s="13"/>
      <c r="P24" s="13"/>
      <c r="Q24" s="13"/>
    </row>
    <row r="25" spans="1:17" s="23" customFormat="1" ht="12.75" customHeight="1">
      <c r="A25" s="14" t="s">
        <v>9</v>
      </c>
      <c r="B25" s="55">
        <v>0.806657245</v>
      </c>
      <c r="C25" s="55">
        <v>0.359783452</v>
      </c>
      <c r="D25" s="56">
        <v>0.958734133</v>
      </c>
      <c r="E25" s="55">
        <v>0</v>
      </c>
      <c r="F25" s="55">
        <v>21.9297344</v>
      </c>
      <c r="G25" s="56">
        <v>0</v>
      </c>
      <c r="H25" s="56">
        <v>0</v>
      </c>
      <c r="I25" s="56">
        <v>101.003768172</v>
      </c>
      <c r="J25" s="56">
        <v>0</v>
      </c>
      <c r="K25" s="56">
        <v>1.478615719</v>
      </c>
      <c r="L25" s="56">
        <v>34.8849424</v>
      </c>
      <c r="M25" s="56">
        <v>0.117234475</v>
      </c>
      <c r="N25" s="56">
        <f t="shared" si="1"/>
        <v>161.539469996</v>
      </c>
      <c r="O25" s="13"/>
      <c r="P25" s="13"/>
      <c r="Q25" s="13"/>
    </row>
    <row r="26" spans="1:17" s="23" customFormat="1" ht="12.75" customHeight="1">
      <c r="A26" s="14" t="s">
        <v>48</v>
      </c>
      <c r="B26" s="55">
        <v>0</v>
      </c>
      <c r="C26" s="55">
        <v>0.359783452</v>
      </c>
      <c r="D26" s="56">
        <v>0</v>
      </c>
      <c r="E26" s="55">
        <v>0</v>
      </c>
      <c r="F26" s="55">
        <v>0</v>
      </c>
      <c r="G26" s="56">
        <v>0</v>
      </c>
      <c r="H26" s="56">
        <v>0</v>
      </c>
      <c r="I26" s="56">
        <v>101.003768172</v>
      </c>
      <c r="J26" s="56">
        <v>0</v>
      </c>
      <c r="K26" s="56">
        <v>0</v>
      </c>
      <c r="L26" s="56">
        <v>0</v>
      </c>
      <c r="M26" s="56">
        <v>0</v>
      </c>
      <c r="N26" s="56">
        <f t="shared" si="1"/>
        <v>101.363551624</v>
      </c>
      <c r="O26" s="13"/>
      <c r="P26" s="13"/>
      <c r="Q26" s="13"/>
    </row>
    <row r="27" spans="1:17" s="23" customFormat="1" ht="12.75" customHeight="1">
      <c r="A27" s="14" t="s">
        <v>49</v>
      </c>
      <c r="B27" s="55">
        <v>0.806657245</v>
      </c>
      <c r="C27" s="55">
        <v>0</v>
      </c>
      <c r="D27" s="56">
        <v>0.958734133</v>
      </c>
      <c r="E27" s="55">
        <v>0</v>
      </c>
      <c r="F27" s="55">
        <v>21.9297344</v>
      </c>
      <c r="G27" s="56">
        <v>0</v>
      </c>
      <c r="H27" s="56">
        <v>0</v>
      </c>
      <c r="I27" s="56">
        <v>0</v>
      </c>
      <c r="J27" s="56">
        <v>0</v>
      </c>
      <c r="K27" s="56">
        <v>1.478615719</v>
      </c>
      <c r="L27" s="56">
        <v>34.8849424</v>
      </c>
      <c r="M27" s="56">
        <v>0.117234475</v>
      </c>
      <c r="N27" s="56">
        <f t="shared" si="1"/>
        <v>60.175918372</v>
      </c>
      <c r="O27" s="13"/>
      <c r="P27" s="13"/>
      <c r="Q27" s="13"/>
    </row>
    <row r="28" spans="1:17" s="23" customFormat="1" ht="12.75" customHeight="1">
      <c r="A28" s="14" t="s">
        <v>10</v>
      </c>
      <c r="B28" s="55">
        <v>0.20612412</v>
      </c>
      <c r="C28" s="55">
        <v>1.3865647980000002</v>
      </c>
      <c r="D28" s="56">
        <v>0.8699294710000001</v>
      </c>
      <c r="E28" s="55">
        <v>0</v>
      </c>
      <c r="F28" s="55">
        <v>17.617339829</v>
      </c>
      <c r="G28" s="56">
        <v>0.225820177</v>
      </c>
      <c r="H28" s="56">
        <v>0.13951872199999998</v>
      </c>
      <c r="I28" s="56">
        <v>0.18880950300000002</v>
      </c>
      <c r="J28" s="56">
        <v>9.313123555</v>
      </c>
      <c r="K28" s="56">
        <v>92.999460661</v>
      </c>
      <c r="L28" s="56">
        <v>41.986814219</v>
      </c>
      <c r="M28" s="56">
        <v>3.9737039220000003</v>
      </c>
      <c r="N28" s="56">
        <f t="shared" si="1"/>
        <v>168.907208977</v>
      </c>
      <c r="O28" s="13"/>
      <c r="P28" s="13"/>
      <c r="Q28" s="13"/>
    </row>
    <row r="29" spans="1:17" s="23" customFormat="1" ht="12.75" customHeight="1">
      <c r="A29" s="14" t="s">
        <v>48</v>
      </c>
      <c r="B29" s="55">
        <v>0.20612412</v>
      </c>
      <c r="C29" s="55">
        <v>0</v>
      </c>
      <c r="D29" s="56">
        <v>0</v>
      </c>
      <c r="E29" s="55">
        <v>0</v>
      </c>
      <c r="F29" s="55">
        <v>0</v>
      </c>
      <c r="G29" s="56">
        <v>0</v>
      </c>
      <c r="H29" s="56">
        <v>0.13951872199999998</v>
      </c>
      <c r="I29" s="56">
        <v>0</v>
      </c>
      <c r="J29" s="56">
        <v>0.048313998</v>
      </c>
      <c r="K29" s="56">
        <v>0.095454545</v>
      </c>
      <c r="L29" s="56">
        <v>1.204400104</v>
      </c>
      <c r="M29" s="56">
        <v>0</v>
      </c>
      <c r="N29" s="56">
        <f t="shared" si="1"/>
        <v>1.693811489</v>
      </c>
      <c r="O29" s="13"/>
      <c r="P29" s="13"/>
      <c r="Q29" s="13"/>
    </row>
    <row r="30" spans="1:17" s="23" customFormat="1" ht="12.75" customHeight="1">
      <c r="A30" s="14" t="s">
        <v>49</v>
      </c>
      <c r="B30" s="55">
        <v>0</v>
      </c>
      <c r="C30" s="55">
        <v>1.3865647980000002</v>
      </c>
      <c r="D30" s="56">
        <v>0.8699294710000001</v>
      </c>
      <c r="E30" s="55">
        <v>0</v>
      </c>
      <c r="F30" s="55">
        <v>17.617339829</v>
      </c>
      <c r="G30" s="56">
        <v>0.225820177</v>
      </c>
      <c r="H30" s="56">
        <v>0</v>
      </c>
      <c r="I30" s="56">
        <v>0.18880950300000002</v>
      </c>
      <c r="J30" s="56">
        <v>9.264809557000001</v>
      </c>
      <c r="K30" s="56">
        <v>92.904006116</v>
      </c>
      <c r="L30" s="56">
        <v>40.782414115</v>
      </c>
      <c r="M30" s="56">
        <v>3.9737039220000003</v>
      </c>
      <c r="N30" s="56">
        <f t="shared" si="1"/>
        <v>167.213397488</v>
      </c>
      <c r="O30" s="13"/>
      <c r="P30" s="13"/>
      <c r="Q30" s="13"/>
    </row>
    <row r="31" spans="1:17" s="23" customFormat="1" ht="12.75" customHeight="1">
      <c r="A31" s="14" t="s">
        <v>11</v>
      </c>
      <c r="B31" s="55">
        <v>40.606764815000005</v>
      </c>
      <c r="C31" s="55">
        <v>51.697962661999995</v>
      </c>
      <c r="D31" s="56">
        <v>68.211046582</v>
      </c>
      <c r="E31" s="55">
        <v>57.430151459</v>
      </c>
      <c r="F31" s="55">
        <v>126.41993605</v>
      </c>
      <c r="G31" s="56">
        <v>66.32903483199999</v>
      </c>
      <c r="H31" s="56">
        <v>66.00260403600001</v>
      </c>
      <c r="I31" s="56">
        <v>62.500304488000005</v>
      </c>
      <c r="J31" s="56">
        <v>64.031650466</v>
      </c>
      <c r="K31" s="56">
        <v>65.56997447000002</v>
      </c>
      <c r="L31" s="56">
        <v>62.747802609</v>
      </c>
      <c r="M31" s="56">
        <v>85.522393814</v>
      </c>
      <c r="N31" s="56">
        <f t="shared" si="1"/>
        <v>817.069626283</v>
      </c>
      <c r="O31" s="13"/>
      <c r="P31" s="13"/>
      <c r="Q31" s="13"/>
    </row>
    <row r="32" spans="1:17" s="23" customFormat="1" ht="12.75" customHeight="1">
      <c r="A32" s="14" t="s">
        <v>48</v>
      </c>
      <c r="B32" s="55">
        <v>40.606764815000005</v>
      </c>
      <c r="C32" s="55">
        <v>51.697962661999995</v>
      </c>
      <c r="D32" s="56">
        <v>68.211046582</v>
      </c>
      <c r="E32" s="55">
        <v>57.430151459</v>
      </c>
      <c r="F32" s="55">
        <v>126.41993605</v>
      </c>
      <c r="G32" s="56">
        <v>66.32903483199999</v>
      </c>
      <c r="H32" s="56">
        <v>66.00260403600001</v>
      </c>
      <c r="I32" s="56">
        <v>62.500304488000005</v>
      </c>
      <c r="J32" s="56">
        <v>64.031650466</v>
      </c>
      <c r="K32" s="56">
        <v>65.56997447000002</v>
      </c>
      <c r="L32" s="56">
        <v>62.747802609</v>
      </c>
      <c r="M32" s="56">
        <v>85.522393814</v>
      </c>
      <c r="N32" s="56">
        <f t="shared" si="1"/>
        <v>817.069626283</v>
      </c>
      <c r="O32" s="13"/>
      <c r="P32" s="13"/>
      <c r="Q32" s="13"/>
    </row>
    <row r="33" spans="1:17" s="23" customFormat="1" ht="12.75" customHeight="1">
      <c r="A33" s="14" t="s">
        <v>49</v>
      </c>
      <c r="B33" s="55">
        <v>0</v>
      </c>
      <c r="C33" s="55">
        <v>0</v>
      </c>
      <c r="D33" s="56">
        <v>0</v>
      </c>
      <c r="E33" s="55">
        <v>0</v>
      </c>
      <c r="F33" s="55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f t="shared" si="1"/>
        <v>0</v>
      </c>
      <c r="O33" s="13"/>
      <c r="P33" s="13"/>
      <c r="Q33" s="13"/>
    </row>
    <row r="34" spans="1:17" s="16" customFormat="1" ht="12.75" outlineLevel="2">
      <c r="A34" s="13" t="s">
        <v>12</v>
      </c>
      <c r="B34" s="53">
        <v>418.96138073900005</v>
      </c>
      <c r="C34" s="53">
        <v>386.87058325600003</v>
      </c>
      <c r="D34" s="54">
        <v>605.145451954</v>
      </c>
      <c r="E34" s="53">
        <v>289.910704128</v>
      </c>
      <c r="F34" s="53">
        <v>377.71552659900004</v>
      </c>
      <c r="G34" s="54">
        <v>442.293523487</v>
      </c>
      <c r="H34" s="54">
        <v>454.48987803999995</v>
      </c>
      <c r="I34" s="54">
        <v>540.7714793929999</v>
      </c>
      <c r="J34" s="54">
        <v>454.095066919</v>
      </c>
      <c r="K34" s="54">
        <v>405.30382127000007</v>
      </c>
      <c r="L34" s="54">
        <v>427.889251092</v>
      </c>
      <c r="M34" s="54">
        <v>1004.9312945460001</v>
      </c>
      <c r="N34" s="54">
        <f t="shared" si="1"/>
        <v>5808.377961423001</v>
      </c>
      <c r="O34" s="13"/>
      <c r="P34" s="13"/>
      <c r="Q34" s="13"/>
    </row>
    <row r="35" spans="1:17" s="23" customFormat="1" ht="12.75">
      <c r="A35" s="14" t="s">
        <v>13</v>
      </c>
      <c r="B35" s="55">
        <v>166.510639505</v>
      </c>
      <c r="C35" s="55">
        <v>132.923093773</v>
      </c>
      <c r="D35" s="56">
        <v>159.884069285</v>
      </c>
      <c r="E35" s="55">
        <v>243.393520952</v>
      </c>
      <c r="F35" s="55">
        <v>308.34788832600003</v>
      </c>
      <c r="G35" s="56">
        <v>235.76337535500002</v>
      </c>
      <c r="H35" s="56">
        <v>231.289290204</v>
      </c>
      <c r="I35" s="56">
        <v>212.422824955</v>
      </c>
      <c r="J35" s="56">
        <v>216.907378624</v>
      </c>
      <c r="K35" s="56">
        <v>187.75496795700005</v>
      </c>
      <c r="L35" s="56">
        <v>142.44942563499998</v>
      </c>
      <c r="M35" s="56">
        <v>520.8918756990001</v>
      </c>
      <c r="N35" s="56">
        <f t="shared" si="1"/>
        <v>2758.5383502700006</v>
      </c>
      <c r="O35" s="13"/>
      <c r="P35" s="13"/>
      <c r="Q35" s="13"/>
    </row>
    <row r="36" spans="1:17" s="23" customFormat="1" ht="14.25" customHeight="1">
      <c r="A36" s="14" t="s">
        <v>40</v>
      </c>
      <c r="B36" s="55">
        <v>48.397897976</v>
      </c>
      <c r="C36" s="55">
        <v>120.211794935</v>
      </c>
      <c r="D36" s="56">
        <v>159.49796806499998</v>
      </c>
      <c r="E36" s="55">
        <v>121.807656488</v>
      </c>
      <c r="F36" s="55">
        <v>78.96942766400001</v>
      </c>
      <c r="G36" s="56">
        <v>135.77326926900002</v>
      </c>
      <c r="H36" s="56">
        <v>118.238497821</v>
      </c>
      <c r="I36" s="56">
        <v>126.650316963</v>
      </c>
      <c r="J36" s="56">
        <v>140.438250456</v>
      </c>
      <c r="K36" s="56">
        <v>116.44575651000001</v>
      </c>
      <c r="L36" s="56">
        <v>62.46776511</v>
      </c>
      <c r="M36" s="56">
        <v>367.18754398600004</v>
      </c>
      <c r="N36" s="56">
        <f t="shared" si="1"/>
        <v>1596.0861452430001</v>
      </c>
      <c r="O36" s="13"/>
      <c r="P36" s="13"/>
      <c r="Q36" s="13"/>
    </row>
    <row r="37" spans="1:17" s="23" customFormat="1" ht="14.25" customHeight="1">
      <c r="A37" s="41" t="s">
        <v>38</v>
      </c>
      <c r="B37" s="55">
        <v>118.11274152899999</v>
      </c>
      <c r="C37" s="55">
        <v>12.711298838000003</v>
      </c>
      <c r="D37" s="56">
        <v>0.38610121999998226</v>
      </c>
      <c r="E37" s="55">
        <v>121.58586446399998</v>
      </c>
      <c r="F37" s="55">
        <v>229.378460662</v>
      </c>
      <c r="G37" s="56">
        <v>99.99010608600001</v>
      </c>
      <c r="H37" s="56">
        <v>113.05079238299999</v>
      </c>
      <c r="I37" s="56">
        <v>85.772507992</v>
      </c>
      <c r="J37" s="56">
        <v>76.469128168</v>
      </c>
      <c r="K37" s="56">
        <v>71.30921144700001</v>
      </c>
      <c r="L37" s="56">
        <v>79.98166052499998</v>
      </c>
      <c r="M37" s="56">
        <v>153.70433171300007</v>
      </c>
      <c r="N37" s="56">
        <f t="shared" si="1"/>
        <v>1162.452205027</v>
      </c>
      <c r="O37" s="13"/>
      <c r="P37" s="13"/>
      <c r="Q37" s="13"/>
    </row>
    <row r="38" spans="1:17" s="23" customFormat="1" ht="12.75">
      <c r="A38" s="14" t="s">
        <v>14</v>
      </c>
      <c r="B38" s="55">
        <v>244.35700563300006</v>
      </c>
      <c r="C38" s="55">
        <v>244.96793529</v>
      </c>
      <c r="D38" s="56">
        <v>414.417109999</v>
      </c>
      <c r="E38" s="55">
        <v>39.82994260900001</v>
      </c>
      <c r="F38" s="55">
        <v>44.89527145099999</v>
      </c>
      <c r="G38" s="56">
        <v>191.95358757099999</v>
      </c>
      <c r="H38" s="56">
        <v>189.14219758999997</v>
      </c>
      <c r="I38" s="56">
        <v>206.027707806</v>
      </c>
      <c r="J38" s="56">
        <v>203.787755858</v>
      </c>
      <c r="K38" s="56">
        <v>173.671216579</v>
      </c>
      <c r="L38" s="56">
        <v>255.716303528</v>
      </c>
      <c r="M38" s="56">
        <v>195.16672831399998</v>
      </c>
      <c r="N38" s="56">
        <f t="shared" si="1"/>
        <v>2403.9327622280002</v>
      </c>
      <c r="O38" s="13"/>
      <c r="P38" s="13"/>
      <c r="Q38" s="13"/>
    </row>
    <row r="39" spans="1:17" s="23" customFormat="1" ht="14.25" customHeight="1">
      <c r="A39" s="14" t="s">
        <v>41</v>
      </c>
      <c r="B39" s="55">
        <v>162.851348502</v>
      </c>
      <c r="C39" s="55">
        <v>158.280397915</v>
      </c>
      <c r="D39" s="56">
        <v>303.110237267</v>
      </c>
      <c r="E39" s="55">
        <v>-32.651095446</v>
      </c>
      <c r="F39" s="55">
        <v>-53.926814701000005</v>
      </c>
      <c r="G39" s="56">
        <v>99.24907974399999</v>
      </c>
      <c r="H39" s="56">
        <v>92.166523873</v>
      </c>
      <c r="I39" s="56">
        <v>94.91146186900001</v>
      </c>
      <c r="J39" s="56">
        <v>108.42368992500002</v>
      </c>
      <c r="K39" s="56">
        <v>81.938060233</v>
      </c>
      <c r="L39" s="56">
        <v>155.5838981</v>
      </c>
      <c r="M39" s="56">
        <v>74.857247697</v>
      </c>
      <c r="N39" s="56">
        <f t="shared" si="1"/>
        <v>1244.7940349780001</v>
      </c>
      <c r="O39" s="13"/>
      <c r="P39" s="13"/>
      <c r="Q39" s="13"/>
    </row>
    <row r="40" spans="1:17" s="23" customFormat="1" ht="14.25" customHeight="1">
      <c r="A40" s="41" t="s">
        <v>39</v>
      </c>
      <c r="B40" s="55">
        <v>81.505657131</v>
      </c>
      <c r="C40" s="55">
        <v>86.687537375</v>
      </c>
      <c r="D40" s="56">
        <v>111.306872732</v>
      </c>
      <c r="E40" s="55">
        <v>72.481038055</v>
      </c>
      <c r="F40" s="55">
        <v>98.82208615199998</v>
      </c>
      <c r="G40" s="56">
        <v>92.704507827</v>
      </c>
      <c r="H40" s="56">
        <v>96.97567371699999</v>
      </c>
      <c r="I40" s="56">
        <v>111.116245937</v>
      </c>
      <c r="J40" s="56">
        <v>95.364065933</v>
      </c>
      <c r="K40" s="56">
        <v>91.73315634600002</v>
      </c>
      <c r="L40" s="56">
        <v>100.132405428</v>
      </c>
      <c r="M40" s="56">
        <v>120.30948061699999</v>
      </c>
      <c r="N40" s="56">
        <f t="shared" si="1"/>
        <v>1159.1387272499999</v>
      </c>
      <c r="O40" s="13"/>
      <c r="P40" s="13"/>
      <c r="Q40" s="13"/>
    </row>
    <row r="41" spans="1:17" s="23" customFormat="1" ht="12.75">
      <c r="A41" s="14" t="s">
        <v>12</v>
      </c>
      <c r="B41" s="55">
        <v>8.093735601</v>
      </c>
      <c r="C41" s="55">
        <v>8.979554193</v>
      </c>
      <c r="D41" s="56">
        <v>30.84427267</v>
      </c>
      <c r="E41" s="55">
        <v>6.687240566999999</v>
      </c>
      <c r="F41" s="55">
        <v>24.472366822000005</v>
      </c>
      <c r="G41" s="56">
        <v>14.576560560999999</v>
      </c>
      <c r="H41" s="56">
        <v>34.058390246</v>
      </c>
      <c r="I41" s="56">
        <v>122.320946632</v>
      </c>
      <c r="J41" s="56">
        <v>33.399932437</v>
      </c>
      <c r="K41" s="56">
        <v>43.877636734</v>
      </c>
      <c r="L41" s="56">
        <v>29.723521929</v>
      </c>
      <c r="M41" s="56">
        <v>288.87269053299997</v>
      </c>
      <c r="N41" s="56">
        <f t="shared" si="1"/>
        <v>645.9068489250001</v>
      </c>
      <c r="O41" s="13"/>
      <c r="P41" s="13"/>
      <c r="Q41" s="13"/>
    </row>
    <row r="42" spans="1:17" s="23" customFormat="1" ht="8.25" customHeight="1">
      <c r="A42" s="14"/>
      <c r="B42" s="55"/>
      <c r="C42" s="55"/>
      <c r="D42" s="56"/>
      <c r="E42" s="55"/>
      <c r="F42" s="55"/>
      <c r="G42" s="56"/>
      <c r="H42" s="56"/>
      <c r="I42" s="56"/>
      <c r="J42" s="56"/>
      <c r="K42" s="56"/>
      <c r="L42" s="56"/>
      <c r="M42" s="56"/>
      <c r="N42" s="56"/>
      <c r="O42" s="13"/>
      <c r="P42" s="13"/>
      <c r="Q42" s="13"/>
    </row>
    <row r="43" spans="1:14" s="13" customFormat="1" ht="12.75">
      <c r="A43" s="24" t="s">
        <v>0</v>
      </c>
      <c r="B43" s="57">
        <v>2223.013673478001</v>
      </c>
      <c r="C43" s="57">
        <v>1980.2066483689998</v>
      </c>
      <c r="D43" s="58">
        <v>2034.908064797</v>
      </c>
      <c r="E43" s="57">
        <v>2224.624015647</v>
      </c>
      <c r="F43" s="57">
        <v>2261.7736789279998</v>
      </c>
      <c r="G43" s="58">
        <v>2195.646197563</v>
      </c>
      <c r="H43" s="58">
        <v>2260.684922764</v>
      </c>
      <c r="I43" s="58">
        <v>2333.546250842</v>
      </c>
      <c r="J43" s="58">
        <v>2118.9782032299995</v>
      </c>
      <c r="K43" s="58">
        <v>2418.2119088379995</v>
      </c>
      <c r="L43" s="58">
        <v>2275.844721899</v>
      </c>
      <c r="M43" s="58">
        <v>3817.2365188990007</v>
      </c>
      <c r="N43" s="58">
        <f>+SUM(B43:M43)</f>
        <v>28144.674805254</v>
      </c>
    </row>
    <row r="44" spans="1:17" s="23" customFormat="1" ht="12.75">
      <c r="A44" s="17" t="s">
        <v>15</v>
      </c>
      <c r="B44" s="59">
        <v>985.5741283480004</v>
      </c>
      <c r="C44" s="59">
        <v>1025.347269598</v>
      </c>
      <c r="D44" s="60">
        <v>1026.9462768</v>
      </c>
      <c r="E44" s="59">
        <v>1034.5938921279999</v>
      </c>
      <c r="F44" s="59">
        <v>1026.856898761</v>
      </c>
      <c r="G44" s="60">
        <v>1209.774220276</v>
      </c>
      <c r="H44" s="60">
        <v>1071.2471129459998</v>
      </c>
      <c r="I44" s="60">
        <v>1070.2568842209998</v>
      </c>
      <c r="J44" s="60">
        <v>1066.2066960089999</v>
      </c>
      <c r="K44" s="60">
        <v>1083.2368975149998</v>
      </c>
      <c r="L44" s="60">
        <v>1135.37210961</v>
      </c>
      <c r="M44" s="60">
        <v>2169.6342742220004</v>
      </c>
      <c r="N44" s="60">
        <f t="shared" si="1"/>
        <v>13905.046660434</v>
      </c>
      <c r="O44" s="13"/>
      <c r="P44" s="13"/>
      <c r="Q44" s="13"/>
    </row>
    <row r="45" spans="1:17" s="23" customFormat="1" ht="12.75">
      <c r="A45" s="14" t="s">
        <v>16</v>
      </c>
      <c r="B45" s="55">
        <v>85.19876155400001</v>
      </c>
      <c r="C45" s="55">
        <v>226.915432303</v>
      </c>
      <c r="D45" s="56">
        <v>235.637568085</v>
      </c>
      <c r="E45" s="55">
        <v>191.494050534</v>
      </c>
      <c r="F45" s="55">
        <v>225.983699726</v>
      </c>
      <c r="G45" s="56">
        <v>206.29261764499998</v>
      </c>
      <c r="H45" s="56">
        <v>202.081468291</v>
      </c>
      <c r="I45" s="56">
        <v>222.42819129999998</v>
      </c>
      <c r="J45" s="56">
        <v>210.578799429</v>
      </c>
      <c r="K45" s="56">
        <v>236.519849411</v>
      </c>
      <c r="L45" s="56">
        <v>251.48015103200004</v>
      </c>
      <c r="M45" s="56">
        <v>257.951241252</v>
      </c>
      <c r="N45" s="56">
        <f t="shared" si="1"/>
        <v>2552.5618305619996</v>
      </c>
      <c r="O45" s="13"/>
      <c r="P45" s="13"/>
      <c r="Q45" s="13"/>
    </row>
    <row r="46" spans="1:17" s="23" customFormat="1" ht="12.75">
      <c r="A46" s="42" t="s">
        <v>42</v>
      </c>
      <c r="B46" s="55">
        <v>37.744508536</v>
      </c>
      <c r="C46" s="55">
        <v>97.21046117</v>
      </c>
      <c r="D46" s="56">
        <v>125.109848042</v>
      </c>
      <c r="E46" s="55">
        <v>94.343911089</v>
      </c>
      <c r="F46" s="55">
        <v>116.56929065199999</v>
      </c>
      <c r="G46" s="56">
        <v>101.681209395</v>
      </c>
      <c r="H46" s="56">
        <v>103.948194954</v>
      </c>
      <c r="I46" s="56">
        <v>117.698179727</v>
      </c>
      <c r="J46" s="56">
        <v>118.446706282</v>
      </c>
      <c r="K46" s="56">
        <v>127.29038721</v>
      </c>
      <c r="L46" s="56">
        <v>130.190805662</v>
      </c>
      <c r="M46" s="56">
        <v>144.369050972</v>
      </c>
      <c r="N46" s="56">
        <f t="shared" si="1"/>
        <v>1314.602553691</v>
      </c>
      <c r="O46" s="13"/>
      <c r="P46" s="13"/>
      <c r="Q46" s="13"/>
    </row>
    <row r="47" spans="1:17" s="23" customFormat="1" ht="12.75">
      <c r="A47" s="42" t="s">
        <v>43</v>
      </c>
      <c r="B47" s="55">
        <v>24.241783305000002</v>
      </c>
      <c r="C47" s="55">
        <v>84.33176921</v>
      </c>
      <c r="D47" s="56">
        <v>105.88552625500002</v>
      </c>
      <c r="E47" s="55">
        <v>93.634254587</v>
      </c>
      <c r="F47" s="55">
        <v>103.771924422</v>
      </c>
      <c r="G47" s="56">
        <v>101.253279442</v>
      </c>
      <c r="H47" s="56">
        <v>98.119231218</v>
      </c>
      <c r="I47" s="56">
        <v>99.34571373600001</v>
      </c>
      <c r="J47" s="56">
        <v>88.704752124</v>
      </c>
      <c r="K47" s="56">
        <v>107.232816799</v>
      </c>
      <c r="L47" s="56">
        <v>115.99181487700001</v>
      </c>
      <c r="M47" s="56">
        <v>108.92549191100001</v>
      </c>
      <c r="N47" s="56">
        <f t="shared" si="1"/>
        <v>1131.4383578860002</v>
      </c>
      <c r="O47" s="13"/>
      <c r="P47" s="13"/>
      <c r="Q47" s="13"/>
    </row>
    <row r="48" spans="1:17" s="23" customFormat="1" ht="12.75">
      <c r="A48" s="42" t="s">
        <v>44</v>
      </c>
      <c r="B48" s="55">
        <v>0.0018195079999999998</v>
      </c>
      <c r="C48" s="55">
        <v>0.234707745</v>
      </c>
      <c r="D48" s="56">
        <v>4.3101921050000005</v>
      </c>
      <c r="E48" s="55">
        <v>3.476594718</v>
      </c>
      <c r="F48" s="55">
        <v>5.624804089</v>
      </c>
      <c r="G48" s="56">
        <v>0.7276539350000001</v>
      </c>
      <c r="H48" s="56">
        <v>0.006184090999999999</v>
      </c>
      <c r="I48" s="56">
        <v>4.877455030999999</v>
      </c>
      <c r="J48" s="56">
        <v>3.4253765159999996</v>
      </c>
      <c r="K48" s="56">
        <v>1.9966454020000002</v>
      </c>
      <c r="L48" s="56">
        <v>5.297530493</v>
      </c>
      <c r="M48" s="56">
        <v>0.735672436</v>
      </c>
      <c r="N48" s="56">
        <f t="shared" si="1"/>
        <v>30.714636068999997</v>
      </c>
      <c r="O48" s="13"/>
      <c r="P48" s="13"/>
      <c r="Q48" s="13"/>
    </row>
    <row r="49" spans="1:17" s="23" customFormat="1" ht="12.75">
      <c r="A49" s="42" t="s">
        <v>45</v>
      </c>
      <c r="B49" s="55">
        <v>23.21065020500001</v>
      </c>
      <c r="C49" s="55">
        <v>45.138494177999995</v>
      </c>
      <c r="D49" s="56">
        <v>0.3320016830000095</v>
      </c>
      <c r="E49" s="55">
        <v>0.03929013999999734</v>
      </c>
      <c r="F49" s="55">
        <v>0.01768056299997261</v>
      </c>
      <c r="G49" s="56">
        <v>2.6304748729999994</v>
      </c>
      <c r="H49" s="56">
        <v>0.007858027999987825</v>
      </c>
      <c r="I49" s="56">
        <v>0.5068428059999714</v>
      </c>
      <c r="J49" s="56">
        <v>0.0019645069999969563</v>
      </c>
      <c r="K49" s="56">
        <v>0</v>
      </c>
      <c r="L49" s="56">
        <v>0</v>
      </c>
      <c r="M49" s="56">
        <v>3.9210259330000263</v>
      </c>
      <c r="N49" s="56">
        <f t="shared" si="1"/>
        <v>75.80628291599996</v>
      </c>
      <c r="O49" s="13"/>
      <c r="P49" s="13"/>
      <c r="Q49" s="13"/>
    </row>
    <row r="50" spans="1:17" s="23" customFormat="1" ht="12.75">
      <c r="A50" s="14" t="s">
        <v>17</v>
      </c>
      <c r="B50" s="55">
        <v>317.926286667</v>
      </c>
      <c r="C50" s="55">
        <v>36.997612087</v>
      </c>
      <c r="D50" s="56">
        <v>46.613511115</v>
      </c>
      <c r="E50" s="55">
        <v>113.75139199799999</v>
      </c>
      <c r="F50" s="55">
        <v>52.878476325</v>
      </c>
      <c r="G50" s="56">
        <v>17.810227117</v>
      </c>
      <c r="H50" s="56">
        <v>150.043711671</v>
      </c>
      <c r="I50" s="56">
        <v>197.768889357</v>
      </c>
      <c r="J50" s="56">
        <v>117.17878573299998</v>
      </c>
      <c r="K50" s="56">
        <v>124.43561802500001</v>
      </c>
      <c r="L50" s="56">
        <v>71.918462309</v>
      </c>
      <c r="M50" s="56">
        <v>29.043994151</v>
      </c>
      <c r="N50" s="56">
        <f t="shared" si="1"/>
        <v>1276.3669665549999</v>
      </c>
      <c r="O50" s="13"/>
      <c r="P50" s="13"/>
      <c r="Q50" s="13"/>
    </row>
    <row r="51" spans="1:17" s="23" customFormat="1" ht="12.75">
      <c r="A51" s="42" t="s">
        <v>46</v>
      </c>
      <c r="B51" s="55">
        <v>291.317659235</v>
      </c>
      <c r="C51" s="55">
        <v>5.09946389</v>
      </c>
      <c r="D51" s="56">
        <v>26.285483273</v>
      </c>
      <c r="E51" s="55">
        <v>111.31637601199999</v>
      </c>
      <c r="F51" s="55">
        <v>47.853563498</v>
      </c>
      <c r="G51" s="56">
        <v>11.147170101</v>
      </c>
      <c r="H51" s="56">
        <v>109.718072449</v>
      </c>
      <c r="I51" s="56">
        <v>182.415137343</v>
      </c>
      <c r="J51" s="56">
        <v>100.71085874799999</v>
      </c>
      <c r="K51" s="56">
        <v>122.09561802500001</v>
      </c>
      <c r="L51" s="56">
        <v>54.124673881</v>
      </c>
      <c r="M51" s="56">
        <v>17.066129354</v>
      </c>
      <c r="N51" s="56">
        <f t="shared" si="1"/>
        <v>1079.150205809</v>
      </c>
      <c r="O51" s="13"/>
      <c r="P51" s="13"/>
      <c r="Q51" s="13"/>
    </row>
    <row r="52" spans="1:17" s="23" customFormat="1" ht="12.75">
      <c r="A52" s="42" t="s">
        <v>47</v>
      </c>
      <c r="B52" s="55">
        <v>26.608627432000002</v>
      </c>
      <c r="C52" s="55">
        <v>31.898148196999998</v>
      </c>
      <c r="D52" s="56">
        <v>20.328027842</v>
      </c>
      <c r="E52" s="55">
        <v>2.435015986</v>
      </c>
      <c r="F52" s="55">
        <v>5.0249128270000005</v>
      </c>
      <c r="G52" s="56">
        <v>6.663057016</v>
      </c>
      <c r="H52" s="56">
        <v>40.325639222</v>
      </c>
      <c r="I52" s="56">
        <v>15.353752014</v>
      </c>
      <c r="J52" s="56">
        <v>16.467926985</v>
      </c>
      <c r="K52" s="56">
        <v>2.34</v>
      </c>
      <c r="L52" s="56">
        <v>17.793788428</v>
      </c>
      <c r="M52" s="56">
        <v>11.977864797</v>
      </c>
      <c r="N52" s="56">
        <f t="shared" si="1"/>
        <v>197.21676074599998</v>
      </c>
      <c r="O52" s="13"/>
      <c r="P52" s="13"/>
      <c r="Q52" s="13"/>
    </row>
    <row r="53" spans="1:17" s="23" customFormat="1" ht="12.75">
      <c r="A53" s="14" t="s">
        <v>3</v>
      </c>
      <c r="B53" s="55">
        <v>0</v>
      </c>
      <c r="C53" s="55">
        <v>0</v>
      </c>
      <c r="D53" s="56">
        <v>0</v>
      </c>
      <c r="E53" s="55">
        <v>0</v>
      </c>
      <c r="F53" s="55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f t="shared" si="1"/>
        <v>0</v>
      </c>
      <c r="O53" s="13"/>
      <c r="P53" s="13"/>
      <c r="Q53" s="13"/>
    </row>
    <row r="54" spans="1:17" s="23" customFormat="1" ht="12.75">
      <c r="A54" s="14" t="s">
        <v>2</v>
      </c>
      <c r="B54" s="55">
        <v>518.481780641</v>
      </c>
      <c r="C54" s="55">
        <v>288.60883006499995</v>
      </c>
      <c r="D54" s="56">
        <v>361.61742580500004</v>
      </c>
      <c r="E54" s="55">
        <v>532.582942632</v>
      </c>
      <c r="F54" s="55">
        <v>353.021701986</v>
      </c>
      <c r="G54" s="56">
        <v>343.74254986999995</v>
      </c>
      <c r="H54" s="56">
        <v>353.825731001</v>
      </c>
      <c r="I54" s="56">
        <v>339.26632138499997</v>
      </c>
      <c r="J54" s="56">
        <v>350.98896285</v>
      </c>
      <c r="K54" s="56">
        <v>371.660679914</v>
      </c>
      <c r="L54" s="56">
        <v>392.882826871</v>
      </c>
      <c r="M54" s="56">
        <v>443.089740654</v>
      </c>
      <c r="N54" s="56">
        <f t="shared" si="1"/>
        <v>4649.769493674</v>
      </c>
      <c r="O54" s="13"/>
      <c r="P54" s="13"/>
      <c r="Q54" s="13"/>
    </row>
    <row r="55" spans="1:17" s="23" customFormat="1" ht="12.75" customHeight="1" hidden="1">
      <c r="A55" s="14" t="s">
        <v>50</v>
      </c>
      <c r="B55" s="55">
        <v>0</v>
      </c>
      <c r="C55" s="55">
        <v>0</v>
      </c>
      <c r="D55" s="56">
        <v>0</v>
      </c>
      <c r="E55" s="55">
        <v>0</v>
      </c>
      <c r="F55" s="55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f t="shared" si="1"/>
        <v>0</v>
      </c>
      <c r="O55" s="13"/>
      <c r="P55" s="13"/>
      <c r="Q55" s="13"/>
    </row>
    <row r="56" spans="1:17" s="23" customFormat="1" ht="12.75" customHeight="1" hidden="1">
      <c r="A56" s="14" t="s">
        <v>51</v>
      </c>
      <c r="B56" s="55">
        <v>0</v>
      </c>
      <c r="C56" s="55">
        <v>0</v>
      </c>
      <c r="D56" s="56">
        <v>0</v>
      </c>
      <c r="E56" s="55">
        <v>0</v>
      </c>
      <c r="F56" s="55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f t="shared" si="1"/>
        <v>0</v>
      </c>
      <c r="O56" s="13"/>
      <c r="P56" s="13"/>
      <c r="Q56" s="13"/>
    </row>
    <row r="57" spans="1:17" s="23" customFormat="1" ht="12.75" customHeight="1" hidden="1">
      <c r="A57" s="14" t="s">
        <v>52</v>
      </c>
      <c r="B57" s="55">
        <v>0</v>
      </c>
      <c r="C57" s="55">
        <v>0</v>
      </c>
      <c r="D57" s="56">
        <v>0</v>
      </c>
      <c r="E57" s="55">
        <v>0</v>
      </c>
      <c r="F57" s="55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f t="shared" si="1"/>
        <v>0</v>
      </c>
      <c r="O57" s="13"/>
      <c r="P57" s="13"/>
      <c r="Q57" s="13"/>
    </row>
    <row r="58" spans="1:17" s="23" customFormat="1" ht="12.75" hidden="1">
      <c r="A58" s="14" t="s">
        <v>79</v>
      </c>
      <c r="B58" s="55">
        <v>0.975028965</v>
      </c>
      <c r="C58" s="55">
        <v>9.739839353</v>
      </c>
      <c r="D58" s="56">
        <v>3.8532470960000005</v>
      </c>
      <c r="E58" s="55">
        <v>3.8601062190000013</v>
      </c>
      <c r="F58" s="55">
        <v>7.178630617</v>
      </c>
      <c r="G58" s="56">
        <v>3.6342167250000004</v>
      </c>
      <c r="H58" s="56">
        <v>6.736647758999999</v>
      </c>
      <c r="I58" s="56">
        <v>13.223090964</v>
      </c>
      <c r="J58" s="56">
        <v>4.8992874109999995</v>
      </c>
      <c r="K58" s="56">
        <v>3.827999808</v>
      </c>
      <c r="L58" s="56">
        <v>5.862225877</v>
      </c>
      <c r="M58" s="56">
        <v>8.492375659</v>
      </c>
      <c r="N58" s="56">
        <f t="shared" si="1"/>
        <v>72.28269645300001</v>
      </c>
      <c r="O58" s="13"/>
      <c r="P58" s="13"/>
      <c r="Q58" s="13"/>
    </row>
    <row r="59" spans="1:17" s="23" customFormat="1" ht="12.75" hidden="1">
      <c r="A59" s="14" t="s">
        <v>51</v>
      </c>
      <c r="B59" s="55">
        <v>0.975028965</v>
      </c>
      <c r="C59" s="55">
        <v>2.839839353</v>
      </c>
      <c r="D59" s="56">
        <v>4.403247096</v>
      </c>
      <c r="E59" s="55">
        <v>2.320050076</v>
      </c>
      <c r="F59" s="55">
        <v>6.3511406</v>
      </c>
      <c r="G59" s="56">
        <v>3.1342167250000004</v>
      </c>
      <c r="H59" s="56">
        <v>4.110730429999999</v>
      </c>
      <c r="I59" s="56">
        <v>9.290073564</v>
      </c>
      <c r="J59" s="56">
        <v>2.649287411</v>
      </c>
      <c r="K59" s="56">
        <v>3.827999808</v>
      </c>
      <c r="L59" s="56">
        <v>0.882120005</v>
      </c>
      <c r="M59" s="56">
        <v>1.909500263</v>
      </c>
      <c r="N59" s="56">
        <f t="shared" si="1"/>
        <v>42.693234296</v>
      </c>
      <c r="O59" s="13"/>
      <c r="P59" s="13"/>
      <c r="Q59" s="13"/>
    </row>
    <row r="60" spans="1:17" s="23" customFormat="1" ht="12.75" hidden="1">
      <c r="A60" s="14" t="s">
        <v>52</v>
      </c>
      <c r="B60" s="55">
        <v>0</v>
      </c>
      <c r="C60" s="55">
        <v>6.9</v>
      </c>
      <c r="D60" s="56">
        <v>-0.55</v>
      </c>
      <c r="E60" s="55">
        <v>1.5400561430000017</v>
      </c>
      <c r="F60" s="55">
        <v>0.8274900169999999</v>
      </c>
      <c r="G60" s="56">
        <v>0.5</v>
      </c>
      <c r="H60" s="56">
        <v>2.625917329</v>
      </c>
      <c r="I60" s="56">
        <v>3.9330174</v>
      </c>
      <c r="J60" s="56">
        <v>2.25</v>
      </c>
      <c r="K60" s="56">
        <v>0</v>
      </c>
      <c r="L60" s="56">
        <v>4.980105872</v>
      </c>
      <c r="M60" s="56">
        <v>6.582875396</v>
      </c>
      <c r="N60" s="56">
        <f t="shared" si="1"/>
        <v>29.589462157000007</v>
      </c>
      <c r="O60" s="13"/>
      <c r="P60" s="13"/>
      <c r="Q60" s="13"/>
    </row>
    <row r="61" spans="1:17" s="23" customFormat="1" ht="12.75" hidden="1">
      <c r="A61" s="14" t="s">
        <v>80</v>
      </c>
      <c r="B61" s="55">
        <v>517.506751676</v>
      </c>
      <c r="C61" s="55">
        <v>278.86899071199997</v>
      </c>
      <c r="D61" s="56">
        <v>357.764178709</v>
      </c>
      <c r="E61" s="55">
        <v>528.722836413</v>
      </c>
      <c r="F61" s="55">
        <v>345.843071369</v>
      </c>
      <c r="G61" s="56">
        <v>340.10833314499996</v>
      </c>
      <c r="H61" s="56">
        <v>347.089083242</v>
      </c>
      <c r="I61" s="56">
        <v>326.043230421</v>
      </c>
      <c r="J61" s="56">
        <v>346.089675439</v>
      </c>
      <c r="K61" s="56">
        <v>367.832680106</v>
      </c>
      <c r="L61" s="56">
        <v>387.020600994</v>
      </c>
      <c r="M61" s="56">
        <v>434.597364995</v>
      </c>
      <c r="N61" s="56">
        <f t="shared" si="1"/>
        <v>4577.486797221</v>
      </c>
      <c r="O61" s="13"/>
      <c r="P61" s="13"/>
      <c r="Q61" s="13"/>
    </row>
    <row r="62" spans="1:17" s="23" customFormat="1" ht="12.75" hidden="1">
      <c r="A62" s="14" t="s">
        <v>51</v>
      </c>
      <c r="B62" s="55">
        <v>215.02634494</v>
      </c>
      <c r="C62" s="55">
        <v>257.967063539</v>
      </c>
      <c r="D62" s="56">
        <v>254.20926917699998</v>
      </c>
      <c r="E62" s="55">
        <v>272.45320788699996</v>
      </c>
      <c r="F62" s="55">
        <v>229.43776863099998</v>
      </c>
      <c r="G62" s="56">
        <v>240.56213568299998</v>
      </c>
      <c r="H62" s="56">
        <v>214.458235804</v>
      </c>
      <c r="I62" s="56">
        <v>175.02662086299995</v>
      </c>
      <c r="J62" s="56">
        <v>216.38287396000004</v>
      </c>
      <c r="K62" s="56">
        <v>195.72910191</v>
      </c>
      <c r="L62" s="56">
        <v>189.45195053499998</v>
      </c>
      <c r="M62" s="56">
        <v>296.25563512400004</v>
      </c>
      <c r="N62" s="56">
        <f t="shared" si="1"/>
        <v>2756.9602080529994</v>
      </c>
      <c r="O62" s="13"/>
      <c r="P62" s="13"/>
      <c r="Q62" s="13"/>
    </row>
    <row r="63" spans="1:17" s="23" customFormat="1" ht="12.75" hidden="1">
      <c r="A63" s="14" t="s">
        <v>52</v>
      </c>
      <c r="B63" s="55">
        <v>302.480406736</v>
      </c>
      <c r="C63" s="55">
        <v>20.901927173</v>
      </c>
      <c r="D63" s="56">
        <v>103.55490953200001</v>
      </c>
      <c r="E63" s="55">
        <v>256.269628526</v>
      </c>
      <c r="F63" s="55">
        <v>116.405302738</v>
      </c>
      <c r="G63" s="56">
        <v>99.546197462</v>
      </c>
      <c r="H63" s="56">
        <v>132.630847438</v>
      </c>
      <c r="I63" s="56">
        <v>151.016609558</v>
      </c>
      <c r="J63" s="56">
        <v>129.70680147899998</v>
      </c>
      <c r="K63" s="56">
        <v>172.10357819600003</v>
      </c>
      <c r="L63" s="56">
        <v>197.568650459</v>
      </c>
      <c r="M63" s="56">
        <v>138.341729871</v>
      </c>
      <c r="N63" s="56">
        <f t="shared" si="1"/>
        <v>1820.5265891680003</v>
      </c>
      <c r="O63" s="13"/>
      <c r="P63" s="13"/>
      <c r="Q63" s="13"/>
    </row>
    <row r="64" spans="1:17" s="23" customFormat="1" ht="12.75">
      <c r="A64" s="14" t="s">
        <v>18</v>
      </c>
      <c r="B64" s="55">
        <v>300.203103875</v>
      </c>
      <c r="C64" s="55">
        <v>365.770980957</v>
      </c>
      <c r="D64" s="56">
        <v>318.26151523199997</v>
      </c>
      <c r="E64" s="55">
        <v>322.68578282000004</v>
      </c>
      <c r="F64" s="55">
        <v>376.967672</v>
      </c>
      <c r="G64" s="56">
        <v>374.577356648</v>
      </c>
      <c r="H64" s="56">
        <v>342.91957181</v>
      </c>
      <c r="I64" s="56">
        <v>435.589822057</v>
      </c>
      <c r="J64" s="56">
        <v>341.82164018000003</v>
      </c>
      <c r="K64" s="56">
        <v>405.659889538</v>
      </c>
      <c r="L64" s="56">
        <v>373.816186882</v>
      </c>
      <c r="M64" s="56">
        <v>670.240883528</v>
      </c>
      <c r="N64" s="56">
        <f t="shared" si="1"/>
        <v>4628.514405527</v>
      </c>
      <c r="O64" s="13"/>
      <c r="P64" s="13"/>
      <c r="Q64" s="13"/>
    </row>
    <row r="65" spans="1:17" s="23" customFormat="1" ht="12.75">
      <c r="A65" s="14" t="s">
        <v>19</v>
      </c>
      <c r="B65" s="55">
        <v>15.629612392999999</v>
      </c>
      <c r="C65" s="55">
        <v>36.566523359</v>
      </c>
      <c r="D65" s="56">
        <v>45.831767760000005</v>
      </c>
      <c r="E65" s="55">
        <v>29.515955534999996</v>
      </c>
      <c r="F65" s="55">
        <v>226.06523013</v>
      </c>
      <c r="G65" s="56">
        <v>43.449226006999986</v>
      </c>
      <c r="H65" s="56">
        <v>140.567327045</v>
      </c>
      <c r="I65" s="56">
        <v>68.236142522</v>
      </c>
      <c r="J65" s="56">
        <v>32.20331902899999</v>
      </c>
      <c r="K65" s="56">
        <v>196.69897443500003</v>
      </c>
      <c r="L65" s="56">
        <v>50.374985195</v>
      </c>
      <c r="M65" s="56">
        <v>247.27638509200003</v>
      </c>
      <c r="N65" s="56">
        <f t="shared" si="1"/>
        <v>1132.4154485020001</v>
      </c>
      <c r="O65" s="13"/>
      <c r="P65" s="13"/>
      <c r="Q65" s="13"/>
    </row>
    <row r="66" spans="1:17" s="23" customFormat="1" ht="12.75" hidden="1">
      <c r="A66" s="14" t="s">
        <v>53</v>
      </c>
      <c r="B66" s="55">
        <v>12.571214392999998</v>
      </c>
      <c r="C66" s="55">
        <v>32.737152359</v>
      </c>
      <c r="D66" s="56">
        <v>21.194530009999998</v>
      </c>
      <c r="E66" s="55">
        <v>28.126165535</v>
      </c>
      <c r="F66" s="55">
        <v>34.113861761</v>
      </c>
      <c r="G66" s="56">
        <v>41.00670202299999</v>
      </c>
      <c r="H66" s="56">
        <v>24.824607159</v>
      </c>
      <c r="I66" s="56">
        <v>55.352908608999996</v>
      </c>
      <c r="J66" s="56">
        <v>29.892920028999995</v>
      </c>
      <c r="K66" s="56">
        <v>62.766690387</v>
      </c>
      <c r="L66" s="56">
        <v>47.661045195</v>
      </c>
      <c r="M66" s="56">
        <v>40.19324889000001</v>
      </c>
      <c r="N66" s="56">
        <f t="shared" si="1"/>
        <v>430.44104634999997</v>
      </c>
      <c r="O66" s="13"/>
      <c r="P66" s="13"/>
      <c r="Q66" s="13"/>
    </row>
    <row r="67" spans="1:17" s="23" customFormat="1" ht="25.5" customHeight="1" hidden="1">
      <c r="A67" s="43" t="s">
        <v>54</v>
      </c>
      <c r="B67" s="55">
        <v>1.9</v>
      </c>
      <c r="C67" s="55">
        <v>2</v>
      </c>
      <c r="D67" s="56">
        <v>0.5</v>
      </c>
      <c r="E67" s="55">
        <v>5.27245</v>
      </c>
      <c r="F67" s="55">
        <v>2.494394484</v>
      </c>
      <c r="G67" s="56">
        <v>6</v>
      </c>
      <c r="H67" s="56">
        <v>7.1</v>
      </c>
      <c r="I67" s="56">
        <v>2</v>
      </c>
      <c r="J67" s="56">
        <v>2</v>
      </c>
      <c r="K67" s="56">
        <v>8</v>
      </c>
      <c r="L67" s="56">
        <v>12</v>
      </c>
      <c r="M67" s="56">
        <v>10</v>
      </c>
      <c r="N67" s="56">
        <f t="shared" si="1"/>
        <v>59.266844484</v>
      </c>
      <c r="O67" s="13"/>
      <c r="P67" s="13"/>
      <c r="Q67" s="13"/>
    </row>
    <row r="68" spans="1:17" s="23" customFormat="1" ht="12.75" customHeight="1" hidden="1">
      <c r="A68" s="43" t="s">
        <v>55</v>
      </c>
      <c r="B68" s="55">
        <v>6.599816478999999</v>
      </c>
      <c r="C68" s="55">
        <v>16.94288943</v>
      </c>
      <c r="D68" s="56">
        <v>13.943183274999999</v>
      </c>
      <c r="E68" s="55">
        <v>13.282775158000002</v>
      </c>
      <c r="F68" s="55">
        <v>21.843608295</v>
      </c>
      <c r="G68" s="56">
        <v>25.083794200999996</v>
      </c>
      <c r="H68" s="56">
        <v>8.703746459</v>
      </c>
      <c r="I68" s="56">
        <v>42.646167616</v>
      </c>
      <c r="J68" s="56">
        <v>16.357518172</v>
      </c>
      <c r="K68" s="56">
        <v>35.069937738</v>
      </c>
      <c r="L68" s="56">
        <v>18.813190898</v>
      </c>
      <c r="M68" s="56">
        <v>19.024566919</v>
      </c>
      <c r="N68" s="56">
        <f t="shared" si="1"/>
        <v>238.31119463999997</v>
      </c>
      <c r="O68" s="13"/>
      <c r="P68" s="13"/>
      <c r="Q68" s="13"/>
    </row>
    <row r="69" spans="1:17" s="23" customFormat="1" ht="25.5" customHeight="1" hidden="1">
      <c r="A69" s="43" t="s">
        <v>56</v>
      </c>
      <c r="B69" s="55">
        <v>0.9319779460000008</v>
      </c>
      <c r="C69" s="55">
        <v>11.056266335999998</v>
      </c>
      <c r="D69" s="56">
        <v>0.4417639200000003</v>
      </c>
      <c r="E69" s="55">
        <v>5.98482154</v>
      </c>
      <c r="F69" s="55">
        <v>6.717736448</v>
      </c>
      <c r="G69" s="56">
        <v>5.455379497999998</v>
      </c>
      <c r="H69" s="56">
        <v>6.595570519</v>
      </c>
      <c r="I69" s="56">
        <v>6.525802760999999</v>
      </c>
      <c r="J69" s="56">
        <v>7.500312906</v>
      </c>
      <c r="K69" s="56">
        <v>4.4745776809999995</v>
      </c>
      <c r="L69" s="56">
        <v>12.094147823000002</v>
      </c>
      <c r="M69" s="56">
        <v>6.644447702000002</v>
      </c>
      <c r="N69" s="56">
        <f t="shared" si="1"/>
        <v>74.42280508000002</v>
      </c>
      <c r="O69" s="13"/>
      <c r="P69" s="13"/>
      <c r="Q69" s="13"/>
    </row>
    <row r="70" spans="1:17" s="23" customFormat="1" ht="12.75" customHeight="1" hidden="1">
      <c r="A70" s="14" t="s">
        <v>57</v>
      </c>
      <c r="B70" s="55">
        <v>1.5502599689999998</v>
      </c>
      <c r="C70" s="55">
        <v>1.279836594</v>
      </c>
      <c r="D70" s="56">
        <v>3.621422816</v>
      </c>
      <c r="E70" s="55">
        <v>2.012958838</v>
      </c>
      <c r="F70" s="55">
        <v>1.7482958680000003</v>
      </c>
      <c r="G70" s="56">
        <v>2.942701658</v>
      </c>
      <c r="H70" s="56">
        <v>1.082463515</v>
      </c>
      <c r="I70" s="56">
        <v>2.819399716</v>
      </c>
      <c r="J70" s="56">
        <v>2.916928952</v>
      </c>
      <c r="K70" s="56">
        <v>13.893528302</v>
      </c>
      <c r="L70" s="56">
        <v>3.268206473</v>
      </c>
      <c r="M70" s="56">
        <v>3.354921364</v>
      </c>
      <c r="N70" s="56">
        <f t="shared" si="1"/>
        <v>40.490924065</v>
      </c>
      <c r="O70" s="13"/>
      <c r="P70" s="13"/>
      <c r="Q70" s="13"/>
    </row>
    <row r="71" spans="1:17" s="23" customFormat="1" ht="12.75" customHeight="1" hidden="1">
      <c r="A71" s="14" t="s">
        <v>58</v>
      </c>
      <c r="B71" s="55">
        <v>1.589159999</v>
      </c>
      <c r="C71" s="55">
        <v>1.458159999</v>
      </c>
      <c r="D71" s="56">
        <v>2.688159999</v>
      </c>
      <c r="E71" s="55">
        <v>1.573159999</v>
      </c>
      <c r="F71" s="55">
        <v>1.309826666</v>
      </c>
      <c r="G71" s="56">
        <v>1.5248266659999998</v>
      </c>
      <c r="H71" s="56">
        <v>1.342826666</v>
      </c>
      <c r="I71" s="56">
        <v>1.361538516</v>
      </c>
      <c r="J71" s="56">
        <v>1.118159999</v>
      </c>
      <c r="K71" s="56">
        <v>1.328646666</v>
      </c>
      <c r="L71" s="56">
        <v>1.4855000010000001</v>
      </c>
      <c r="M71" s="56">
        <v>1.169312905</v>
      </c>
      <c r="N71" s="56">
        <f t="shared" si="1"/>
        <v>17.949278080999996</v>
      </c>
      <c r="O71" s="13"/>
      <c r="P71" s="13"/>
      <c r="Q71" s="13"/>
    </row>
    <row r="72" spans="1:17" s="23" customFormat="1" ht="12.75" hidden="1">
      <c r="A72" s="14" t="s">
        <v>83</v>
      </c>
      <c r="B72" s="55">
        <v>3.058398</v>
      </c>
      <c r="C72" s="55">
        <v>3.829371</v>
      </c>
      <c r="D72" s="56">
        <v>24.637237750000004</v>
      </c>
      <c r="E72" s="55">
        <v>1.389789999999999</v>
      </c>
      <c r="F72" s="55">
        <v>191.951368369</v>
      </c>
      <c r="G72" s="56">
        <v>2.442523984</v>
      </c>
      <c r="H72" s="56">
        <v>115.742719886</v>
      </c>
      <c r="I72" s="56">
        <v>12.883233913000002</v>
      </c>
      <c r="J72" s="56">
        <v>2.3103989999999994</v>
      </c>
      <c r="K72" s="56">
        <v>133.932284048</v>
      </c>
      <c r="L72" s="56">
        <v>2.7139400000000022</v>
      </c>
      <c r="M72" s="56">
        <v>207.08313620200002</v>
      </c>
      <c r="N72" s="56">
        <f t="shared" si="1"/>
        <v>701.974402152</v>
      </c>
      <c r="O72" s="13"/>
      <c r="P72" s="13"/>
      <c r="Q72" s="13"/>
    </row>
    <row r="73" spans="1:17" s="23" customFormat="1" ht="12.75" customHeight="1" hidden="1">
      <c r="A73" s="14" t="s">
        <v>60</v>
      </c>
      <c r="B73" s="55">
        <v>3.058398</v>
      </c>
      <c r="C73" s="55">
        <v>3.829371</v>
      </c>
      <c r="D73" s="56">
        <v>2.733722000000005</v>
      </c>
      <c r="E73" s="55">
        <v>1.389789999999999</v>
      </c>
      <c r="F73" s="55">
        <v>2.122562</v>
      </c>
      <c r="G73" s="56">
        <v>2.442523984</v>
      </c>
      <c r="H73" s="56">
        <v>4.185652329</v>
      </c>
      <c r="I73" s="56">
        <v>2.5920698550000014</v>
      </c>
      <c r="J73" s="56">
        <v>2.3103989999999994</v>
      </c>
      <c r="K73" s="56">
        <v>1.5648230360000015</v>
      </c>
      <c r="L73" s="56">
        <v>2.7139400000000022</v>
      </c>
      <c r="M73" s="56">
        <v>4.363694576000009</v>
      </c>
      <c r="N73" s="56">
        <f t="shared" si="1"/>
        <v>33.30694578000002</v>
      </c>
      <c r="O73" s="13"/>
      <c r="P73" s="13"/>
      <c r="Q73" s="13"/>
    </row>
    <row r="74" spans="1:17" s="23" customFormat="1" ht="12.75" customHeight="1" hidden="1">
      <c r="A74" s="14" t="s">
        <v>61</v>
      </c>
      <c r="B74" s="55">
        <v>0</v>
      </c>
      <c r="C74" s="55">
        <v>0</v>
      </c>
      <c r="D74" s="56">
        <v>0</v>
      </c>
      <c r="E74" s="55">
        <v>0</v>
      </c>
      <c r="F74" s="55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f t="shared" si="1"/>
        <v>0</v>
      </c>
      <c r="O74" s="13"/>
      <c r="P74" s="13"/>
      <c r="Q74" s="13"/>
    </row>
    <row r="75" spans="1:17" s="23" customFormat="1" ht="12.75" customHeight="1" hidden="1">
      <c r="A75" s="14" t="s">
        <v>62</v>
      </c>
      <c r="B75" s="55">
        <v>0</v>
      </c>
      <c r="C75" s="55">
        <v>0</v>
      </c>
      <c r="D75" s="56">
        <v>21.90351575</v>
      </c>
      <c r="E75" s="55">
        <v>0</v>
      </c>
      <c r="F75" s="55">
        <v>189.828806369</v>
      </c>
      <c r="G75" s="56">
        <v>0</v>
      </c>
      <c r="H75" s="56">
        <v>111.557067557</v>
      </c>
      <c r="I75" s="56">
        <v>10.291164058</v>
      </c>
      <c r="J75" s="56">
        <v>0</v>
      </c>
      <c r="K75" s="56">
        <v>132.367461012</v>
      </c>
      <c r="L75" s="56">
        <v>0</v>
      </c>
      <c r="M75" s="56">
        <v>202.71944162600002</v>
      </c>
      <c r="N75" s="56">
        <f t="shared" si="1"/>
        <v>668.6674563720001</v>
      </c>
      <c r="O75" s="13"/>
      <c r="P75" s="13"/>
      <c r="Q75" s="13"/>
    </row>
    <row r="76" spans="1:17" s="23" customFormat="1" ht="7.5" customHeight="1">
      <c r="A76" s="14"/>
      <c r="B76" s="55"/>
      <c r="C76" s="55"/>
      <c r="D76" s="56"/>
      <c r="E76" s="55"/>
      <c r="F76" s="55"/>
      <c r="G76" s="56"/>
      <c r="H76" s="56"/>
      <c r="I76" s="56"/>
      <c r="J76" s="56"/>
      <c r="K76" s="56"/>
      <c r="L76" s="56"/>
      <c r="M76" s="56"/>
      <c r="N76" s="56"/>
      <c r="O76" s="13"/>
      <c r="P76" s="13"/>
      <c r="Q76" s="13"/>
    </row>
    <row r="77" spans="1:17" s="23" customFormat="1" ht="13.5">
      <c r="A77" s="26" t="s">
        <v>20</v>
      </c>
      <c r="B77" s="61">
        <v>-81.85171898400085</v>
      </c>
      <c r="C77" s="61">
        <v>219.8914036499998</v>
      </c>
      <c r="D77" s="62">
        <v>219.76033203099996</v>
      </c>
      <c r="E77" s="61">
        <v>139.70252201099993</v>
      </c>
      <c r="F77" s="61">
        <v>643.324689303</v>
      </c>
      <c r="G77" s="62">
        <v>163.69451245000027</v>
      </c>
      <c r="H77" s="62">
        <v>453.01621774999967</v>
      </c>
      <c r="I77" s="62">
        <v>374.4502839249999</v>
      </c>
      <c r="J77" s="62">
        <v>648.9794915470006</v>
      </c>
      <c r="K77" s="62">
        <v>61.32353575800062</v>
      </c>
      <c r="L77" s="62">
        <v>527.3866863940002</v>
      </c>
      <c r="M77" s="62">
        <v>-419.09478021900077</v>
      </c>
      <c r="N77" s="62">
        <f t="shared" si="1"/>
        <v>2950.5831756159996</v>
      </c>
      <c r="O77" s="13"/>
      <c r="P77" s="13"/>
      <c r="Q77" s="13"/>
    </row>
    <row r="78" spans="1:17" s="23" customFormat="1" ht="7.5" customHeight="1">
      <c r="A78" s="24"/>
      <c r="B78" s="63"/>
      <c r="C78" s="63"/>
      <c r="D78" s="58"/>
      <c r="E78" s="63"/>
      <c r="F78" s="63"/>
      <c r="G78" s="58"/>
      <c r="H78" s="58"/>
      <c r="I78" s="58"/>
      <c r="J78" s="58"/>
      <c r="K78" s="58"/>
      <c r="L78" s="58"/>
      <c r="M78" s="58"/>
      <c r="N78" s="58"/>
      <c r="O78" s="13"/>
      <c r="P78" s="13"/>
      <c r="Q78" s="13"/>
    </row>
    <row r="79" spans="1:14" s="13" customFormat="1" ht="6.75" customHeight="1">
      <c r="A79" s="24"/>
      <c r="B79" s="57"/>
      <c r="C79" s="57"/>
      <c r="D79" s="58"/>
      <c r="E79" s="57"/>
      <c r="F79" s="57"/>
      <c r="G79" s="58"/>
      <c r="H79" s="58"/>
      <c r="I79" s="58"/>
      <c r="J79" s="58"/>
      <c r="K79" s="58"/>
      <c r="L79" s="58"/>
      <c r="M79" s="58"/>
      <c r="N79" s="58"/>
    </row>
    <row r="80" spans="1:17" s="16" customFormat="1" ht="12.75" outlineLevel="2">
      <c r="A80" s="13" t="s">
        <v>21</v>
      </c>
      <c r="B80" s="53">
        <v>379.26472738599995</v>
      </c>
      <c r="C80" s="53">
        <v>246.33501989299995</v>
      </c>
      <c r="D80" s="54">
        <v>470.491058238</v>
      </c>
      <c r="E80" s="53">
        <v>387.097889638</v>
      </c>
      <c r="F80" s="53">
        <v>466.57395322099995</v>
      </c>
      <c r="G80" s="54">
        <v>320.167357077</v>
      </c>
      <c r="H80" s="54">
        <v>290.9375354309999</v>
      </c>
      <c r="I80" s="54">
        <v>545.3582051400001</v>
      </c>
      <c r="J80" s="54">
        <v>431.28850184600003</v>
      </c>
      <c r="K80" s="54">
        <v>471.3298861850001</v>
      </c>
      <c r="L80" s="54">
        <v>513.3654287859998</v>
      </c>
      <c r="M80" s="54">
        <v>816.3675483500001</v>
      </c>
      <c r="N80" s="54">
        <f>+SUM(B80:M80)</f>
        <v>5338.577111191</v>
      </c>
      <c r="O80" s="13"/>
      <c r="P80" s="13"/>
      <c r="Q80" s="13"/>
    </row>
    <row r="81" spans="1:17" s="23" customFormat="1" ht="12.75">
      <c r="A81" s="14" t="s">
        <v>22</v>
      </c>
      <c r="B81" s="55">
        <v>377.38726643199993</v>
      </c>
      <c r="C81" s="55">
        <v>246.04209094299995</v>
      </c>
      <c r="D81" s="56">
        <v>462.29075959799997</v>
      </c>
      <c r="E81" s="55">
        <v>385.76112591000003</v>
      </c>
      <c r="F81" s="55">
        <v>463.853664011</v>
      </c>
      <c r="G81" s="56">
        <v>315.89029522100003</v>
      </c>
      <c r="H81" s="56">
        <v>290.9375354309999</v>
      </c>
      <c r="I81" s="56">
        <v>545.3531749800001</v>
      </c>
      <c r="J81" s="56">
        <v>427.25114017100003</v>
      </c>
      <c r="K81" s="56">
        <v>466.31516706200006</v>
      </c>
      <c r="L81" s="56">
        <v>512.4009056099999</v>
      </c>
      <c r="M81" s="56">
        <v>812.5322799690001</v>
      </c>
      <c r="N81" s="56">
        <f>+SUM(B81:M81)</f>
        <v>5306.015405338</v>
      </c>
      <c r="O81" s="13"/>
      <c r="P81" s="13"/>
      <c r="Q81" s="13"/>
    </row>
    <row r="82" spans="1:17" s="23" customFormat="1" ht="12.75">
      <c r="A82" s="14" t="s">
        <v>23</v>
      </c>
      <c r="B82" s="55">
        <v>1.8774609539999998</v>
      </c>
      <c r="C82" s="55">
        <v>0.29292894999999997</v>
      </c>
      <c r="D82" s="56">
        <v>8.200298640000002</v>
      </c>
      <c r="E82" s="55">
        <v>1.336763728</v>
      </c>
      <c r="F82" s="55">
        <v>2.72028921</v>
      </c>
      <c r="G82" s="56">
        <v>4.2770618559999996</v>
      </c>
      <c r="H82" s="56">
        <v>0</v>
      </c>
      <c r="I82" s="56">
        <v>0.0050301600000000005</v>
      </c>
      <c r="J82" s="56">
        <v>4.0373616750000005</v>
      </c>
      <c r="K82" s="56">
        <v>5.014719123</v>
      </c>
      <c r="L82" s="56">
        <v>0.964523176</v>
      </c>
      <c r="M82" s="56">
        <v>3.8352683809999997</v>
      </c>
      <c r="N82" s="56">
        <f>+SUM(B82:M82)</f>
        <v>32.561705853</v>
      </c>
      <c r="O82" s="13"/>
      <c r="P82" s="13"/>
      <c r="Q82" s="13"/>
    </row>
    <row r="83" spans="1:17" s="23" customFormat="1" ht="9" customHeight="1">
      <c r="A83" s="14"/>
      <c r="B83" s="55"/>
      <c r="C83" s="55"/>
      <c r="D83" s="56"/>
      <c r="E83" s="55"/>
      <c r="F83" s="55"/>
      <c r="G83" s="56"/>
      <c r="H83" s="56"/>
      <c r="I83" s="56"/>
      <c r="J83" s="56"/>
      <c r="K83" s="56"/>
      <c r="L83" s="56"/>
      <c r="M83" s="56"/>
      <c r="N83" s="56"/>
      <c r="O83" s="13"/>
      <c r="P83" s="13"/>
      <c r="Q83" s="13"/>
    </row>
    <row r="84" spans="1:17" s="23" customFormat="1" ht="13.5">
      <c r="A84" s="28" t="s">
        <v>24</v>
      </c>
      <c r="B84" s="64">
        <v>-461.1164463700008</v>
      </c>
      <c r="C84" s="64">
        <v>-26.44361624300015</v>
      </c>
      <c r="D84" s="65">
        <v>-250.73072620700003</v>
      </c>
      <c r="E84" s="64">
        <v>-247.3953676270001</v>
      </c>
      <c r="F84" s="64">
        <v>176.75073608200006</v>
      </c>
      <c r="G84" s="65">
        <v>-156.47284462699974</v>
      </c>
      <c r="H84" s="65">
        <v>162.07868231899977</v>
      </c>
      <c r="I84" s="65">
        <v>-170.90792121500021</v>
      </c>
      <c r="J84" s="65">
        <v>217.6909897010006</v>
      </c>
      <c r="K84" s="65">
        <v>-410.00635042699946</v>
      </c>
      <c r="L84" s="65">
        <v>14.021257608000383</v>
      </c>
      <c r="M84" s="65">
        <v>-1235.4623285690009</v>
      </c>
      <c r="N84" s="65">
        <f>+SUM(B84:M84)</f>
        <v>-2387.9939355750007</v>
      </c>
      <c r="O84" s="13"/>
      <c r="P84" s="13"/>
      <c r="Q84" s="13"/>
    </row>
    <row r="85" spans="1:17" s="23" customFormat="1" ht="5.25" customHeight="1">
      <c r="A85" s="14"/>
      <c r="B85" s="55"/>
      <c r="C85" s="55"/>
      <c r="D85" s="56"/>
      <c r="E85" s="55"/>
      <c r="F85" s="55"/>
      <c r="G85" s="56"/>
      <c r="H85" s="56"/>
      <c r="I85" s="56"/>
      <c r="J85" s="56"/>
      <c r="K85" s="56"/>
      <c r="L85" s="56"/>
      <c r="M85" s="56"/>
      <c r="N85" s="56"/>
      <c r="O85" s="13"/>
      <c r="P85" s="13"/>
      <c r="Q85" s="13"/>
    </row>
    <row r="86" spans="1:17" s="23" customFormat="1" ht="12.75">
      <c r="A86" s="66" t="s">
        <v>25</v>
      </c>
      <c r="B86" s="55"/>
      <c r="C86" s="55"/>
      <c r="D86" s="67"/>
      <c r="E86" s="55"/>
      <c r="F86" s="55"/>
      <c r="G86" s="67"/>
      <c r="H86" s="67"/>
      <c r="I86" s="67"/>
      <c r="J86" s="67"/>
      <c r="K86" s="67"/>
      <c r="L86" s="67"/>
      <c r="M86" s="67"/>
      <c r="N86" s="67"/>
      <c r="O86" s="13"/>
      <c r="P86" s="13"/>
      <c r="Q86" s="13"/>
    </row>
    <row r="87" spans="1:17" s="23" customFormat="1" ht="10.5" customHeight="1">
      <c r="A87" s="13"/>
      <c r="B87" s="55"/>
      <c r="C87" s="55"/>
      <c r="D87" s="54"/>
      <c r="E87" s="55"/>
      <c r="F87" s="55"/>
      <c r="G87" s="54"/>
      <c r="H87" s="54"/>
      <c r="I87" s="54"/>
      <c r="J87" s="54"/>
      <c r="K87" s="54"/>
      <c r="L87" s="54"/>
      <c r="M87" s="54"/>
      <c r="N87" s="54"/>
      <c r="O87" s="13"/>
      <c r="P87" s="13"/>
      <c r="Q87" s="13"/>
    </row>
    <row r="88" spans="1:17" s="16" customFormat="1" ht="12.75" outlineLevel="2">
      <c r="A88" s="13" t="s">
        <v>26</v>
      </c>
      <c r="B88" s="53">
        <v>-431.8327142949168</v>
      </c>
      <c r="C88" s="53">
        <v>-675.2775681017924</v>
      </c>
      <c r="D88" s="54">
        <v>2472.8614334204563</v>
      </c>
      <c r="E88" s="53">
        <v>-451.06178444554763</v>
      </c>
      <c r="F88" s="53">
        <v>751.5417838289185</v>
      </c>
      <c r="G88" s="54">
        <v>163.89526698804548</v>
      </c>
      <c r="H88" s="54">
        <v>134.26018143078232</v>
      </c>
      <c r="I88" s="54">
        <v>-84.19275315606417</v>
      </c>
      <c r="J88" s="54">
        <v>194.8124067618146</v>
      </c>
      <c r="K88" s="54">
        <v>-180.44974189044848</v>
      </c>
      <c r="L88" s="54">
        <v>546.3279327566154</v>
      </c>
      <c r="M88" s="54">
        <v>-1422.2336672820293</v>
      </c>
      <c r="N88" s="54">
        <f>+SUM(B88:M88)</f>
        <v>1018.6507760158338</v>
      </c>
      <c r="O88" s="13"/>
      <c r="P88" s="13"/>
      <c r="Q88" s="13"/>
    </row>
    <row r="89" spans="1:17" s="23" customFormat="1" ht="12.75">
      <c r="A89" s="14" t="s">
        <v>27</v>
      </c>
      <c r="B89" s="55">
        <v>-431.8327142949168</v>
      </c>
      <c r="C89" s="55">
        <v>-675.2775681017924</v>
      </c>
      <c r="D89" s="56">
        <v>2472.8614334204563</v>
      </c>
      <c r="E89" s="55">
        <v>-451.06178444554763</v>
      </c>
      <c r="F89" s="55">
        <v>751.5417838289185</v>
      </c>
      <c r="G89" s="56">
        <v>163.89526698804548</v>
      </c>
      <c r="H89" s="56">
        <v>134.26018143078232</v>
      </c>
      <c r="I89" s="56">
        <v>-84.19275315606417</v>
      </c>
      <c r="J89" s="56">
        <v>194.8124067618146</v>
      </c>
      <c r="K89" s="56">
        <v>-180.44974189044848</v>
      </c>
      <c r="L89" s="56">
        <v>546.3279327566154</v>
      </c>
      <c r="M89" s="56">
        <v>-1422.2336672820293</v>
      </c>
      <c r="N89" s="56">
        <f aca="true" t="shared" si="2" ref="N89:N100">+SUM(B89:M89)</f>
        <v>1018.6507760158338</v>
      </c>
      <c r="O89" s="13"/>
      <c r="P89" s="13"/>
      <c r="Q89" s="13"/>
    </row>
    <row r="90" spans="1:17" s="23" customFormat="1" ht="12.75">
      <c r="A90" s="14" t="s">
        <v>28</v>
      </c>
      <c r="B90" s="55">
        <v>0</v>
      </c>
      <c r="C90" s="55">
        <v>0</v>
      </c>
      <c r="D90" s="56">
        <v>0</v>
      </c>
      <c r="E90" s="55">
        <v>0</v>
      </c>
      <c r="F90" s="55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f t="shared" si="2"/>
        <v>0</v>
      </c>
      <c r="O90" s="13"/>
      <c r="P90" s="13"/>
      <c r="Q90" s="13"/>
    </row>
    <row r="91" spans="1:17" s="16" customFormat="1" ht="12.75" outlineLevel="2">
      <c r="A91" s="13" t="s">
        <v>29</v>
      </c>
      <c r="B91" s="53">
        <v>-340.5161277410002</v>
      </c>
      <c r="C91" s="53">
        <v>-425.01630712499997</v>
      </c>
      <c r="D91" s="54">
        <v>2863.369911463</v>
      </c>
      <c r="E91" s="53">
        <v>320.53475467500004</v>
      </c>
      <c r="F91" s="53">
        <v>296.596768861</v>
      </c>
      <c r="G91" s="54">
        <v>388.69927544</v>
      </c>
      <c r="H91" s="54">
        <v>-100.33558507699999</v>
      </c>
      <c r="I91" s="54">
        <v>67.567896747</v>
      </c>
      <c r="J91" s="54">
        <v>-83.377810595</v>
      </c>
      <c r="K91" s="54">
        <v>248.93278124600002</v>
      </c>
      <c r="L91" s="54">
        <v>554.941168116</v>
      </c>
      <c r="M91" s="54">
        <v>51.739111054000006</v>
      </c>
      <c r="N91" s="54">
        <f t="shared" si="2"/>
        <v>3843.1358370639996</v>
      </c>
      <c r="O91" s="13"/>
      <c r="P91" s="13"/>
      <c r="Q91" s="13"/>
    </row>
    <row r="92" spans="1:17" s="23" customFormat="1" ht="12.75">
      <c r="A92" s="14" t="s">
        <v>27</v>
      </c>
      <c r="B92" s="55">
        <v>-331.5698441740002</v>
      </c>
      <c r="C92" s="55">
        <v>-452.896591216</v>
      </c>
      <c r="D92" s="56">
        <v>-84.215109837</v>
      </c>
      <c r="E92" s="55">
        <v>370.85633573900003</v>
      </c>
      <c r="F92" s="55">
        <v>-250.676750128</v>
      </c>
      <c r="G92" s="56">
        <v>44.71172245800001</v>
      </c>
      <c r="H92" s="56">
        <v>-70.372313838</v>
      </c>
      <c r="I92" s="56">
        <v>-20.6276752</v>
      </c>
      <c r="J92" s="56">
        <v>-20.077413751999995</v>
      </c>
      <c r="K92" s="56">
        <v>304.220568801</v>
      </c>
      <c r="L92" s="56">
        <v>319.172539879</v>
      </c>
      <c r="M92" s="56">
        <v>79.507505156</v>
      </c>
      <c r="N92" s="56">
        <f t="shared" si="2"/>
        <v>-111.96702611200014</v>
      </c>
      <c r="O92" s="13"/>
      <c r="P92" s="13"/>
      <c r="Q92" s="13"/>
    </row>
    <row r="93" spans="1:17" s="23" customFormat="1" ht="12.75">
      <c r="A93" s="14" t="s">
        <v>28</v>
      </c>
      <c r="B93" s="55">
        <v>-8.946283567000005</v>
      </c>
      <c r="C93" s="55">
        <v>27.880284091</v>
      </c>
      <c r="D93" s="56">
        <v>2947.5850213</v>
      </c>
      <c r="E93" s="55">
        <v>-50.32158106399999</v>
      </c>
      <c r="F93" s="55">
        <v>547.273518989</v>
      </c>
      <c r="G93" s="56">
        <v>343.987552982</v>
      </c>
      <c r="H93" s="56">
        <v>-29.963271238999994</v>
      </c>
      <c r="I93" s="56">
        <v>88.195571947</v>
      </c>
      <c r="J93" s="56">
        <v>-63.300396843</v>
      </c>
      <c r="K93" s="56">
        <v>-55.287787555</v>
      </c>
      <c r="L93" s="56">
        <v>235.76862823700003</v>
      </c>
      <c r="M93" s="56">
        <v>-27.76839410199999</v>
      </c>
      <c r="N93" s="56">
        <f t="shared" si="2"/>
        <v>3955.102863176001</v>
      </c>
      <c r="O93" s="13"/>
      <c r="P93" s="13"/>
      <c r="Q93" s="13"/>
    </row>
    <row r="94" spans="1:17" s="23" customFormat="1" ht="6" customHeight="1">
      <c r="A94" s="14"/>
      <c r="B94" s="55"/>
      <c r="C94" s="55"/>
      <c r="D94" s="56"/>
      <c r="E94" s="55"/>
      <c r="F94" s="55"/>
      <c r="G94" s="56"/>
      <c r="H94" s="56"/>
      <c r="I94" s="56"/>
      <c r="J94" s="56"/>
      <c r="K94" s="56"/>
      <c r="L94" s="56"/>
      <c r="M94" s="56"/>
      <c r="N94" s="56"/>
      <c r="O94" s="13"/>
      <c r="P94" s="13"/>
      <c r="Q94" s="13"/>
    </row>
    <row r="95" spans="1:14" s="13" customFormat="1" ht="12.75">
      <c r="A95" s="13" t="s">
        <v>30</v>
      </c>
      <c r="B95" s="53">
        <v>-331.5698441740003</v>
      </c>
      <c r="C95" s="53">
        <v>-97.89659121599993</v>
      </c>
      <c r="D95" s="54">
        <v>3.784890162999999</v>
      </c>
      <c r="E95" s="53">
        <v>371.207660899</v>
      </c>
      <c r="F95" s="53">
        <v>-300.357436828</v>
      </c>
      <c r="G95" s="54">
        <v>55.65133055400001</v>
      </c>
      <c r="H95" s="54">
        <v>-114.76328363600001</v>
      </c>
      <c r="I95" s="54">
        <v>-108.6276752</v>
      </c>
      <c r="J95" s="54">
        <v>0.27087124500000004</v>
      </c>
      <c r="K95" s="54">
        <v>283.524383738</v>
      </c>
      <c r="L95" s="54">
        <v>104.49185317800001</v>
      </c>
      <c r="M95" s="54">
        <v>111.72553622500001</v>
      </c>
      <c r="N95" s="54">
        <f t="shared" si="2"/>
        <v>-22.558305052000208</v>
      </c>
    </row>
    <row r="96" spans="1:17" s="32" customFormat="1" ht="12.75">
      <c r="A96" s="14" t="s">
        <v>31</v>
      </c>
      <c r="B96" s="68">
        <v>1192.8149478199998</v>
      </c>
      <c r="C96" s="68">
        <v>343.047113145</v>
      </c>
      <c r="D96" s="56">
        <v>5.123223718999999</v>
      </c>
      <c r="E96" s="68">
        <v>371.252900899</v>
      </c>
      <c r="F96" s="68">
        <v>-297.62547077700003</v>
      </c>
      <c r="G96" s="56">
        <v>159.508328631</v>
      </c>
      <c r="H96" s="56">
        <v>-114.636179053</v>
      </c>
      <c r="I96" s="56">
        <v>-108.625003045</v>
      </c>
      <c r="J96" s="56">
        <v>0.27019909000000003</v>
      </c>
      <c r="K96" s="56">
        <v>283.578036768</v>
      </c>
      <c r="L96" s="56">
        <v>106.88429803000001</v>
      </c>
      <c r="M96" s="56">
        <v>113.02634178400001</v>
      </c>
      <c r="N96" s="56">
        <f t="shared" si="2"/>
        <v>2054.6187370109997</v>
      </c>
      <c r="O96" s="13"/>
      <c r="P96" s="13"/>
      <c r="Q96" s="13"/>
    </row>
    <row r="97" spans="1:17" s="32" customFormat="1" ht="12.75">
      <c r="A97" s="14" t="s">
        <v>32</v>
      </c>
      <c r="B97" s="68">
        <v>1524.3847919940001</v>
      </c>
      <c r="C97" s="68">
        <v>440.94370436099996</v>
      </c>
      <c r="D97" s="56">
        <v>1.338333556</v>
      </c>
      <c r="E97" s="68">
        <v>0.04524</v>
      </c>
      <c r="F97" s="68">
        <v>2.7319660509999997</v>
      </c>
      <c r="G97" s="56">
        <v>103.856998077</v>
      </c>
      <c r="H97" s="56">
        <v>0.127104583</v>
      </c>
      <c r="I97" s="56">
        <v>0.002672155</v>
      </c>
      <c r="J97" s="56">
        <v>-0.0006721549999999999</v>
      </c>
      <c r="K97" s="56">
        <v>0.053653030000000004</v>
      </c>
      <c r="L97" s="56">
        <v>2.392444852</v>
      </c>
      <c r="M97" s="56">
        <v>1.3008055589999998</v>
      </c>
      <c r="N97" s="56">
        <f t="shared" si="2"/>
        <v>2077.1770420629996</v>
      </c>
      <c r="O97" s="13"/>
      <c r="P97" s="13"/>
      <c r="Q97" s="13"/>
    </row>
    <row r="98" spans="2:17" s="32" customFormat="1" ht="6.75" customHeight="1">
      <c r="B98" s="68"/>
      <c r="C98" s="68"/>
      <c r="D98" s="69"/>
      <c r="E98" s="68"/>
      <c r="F98" s="68"/>
      <c r="G98" s="69"/>
      <c r="H98" s="69"/>
      <c r="I98" s="69"/>
      <c r="J98" s="69"/>
      <c r="K98" s="69"/>
      <c r="L98" s="69"/>
      <c r="M98" s="69"/>
      <c r="N98" s="69"/>
      <c r="O98" s="13"/>
      <c r="P98" s="13"/>
      <c r="Q98" s="13"/>
    </row>
    <row r="99" spans="1:17" s="32" customFormat="1" ht="12.75">
      <c r="A99" s="13" t="s">
        <v>33</v>
      </c>
      <c r="B99" s="70">
        <v>-434.8864850839168</v>
      </c>
      <c r="C99" s="70">
        <v>-673.9580788447925</v>
      </c>
      <c r="D99" s="54">
        <v>2461.892831219456</v>
      </c>
      <c r="E99" s="70">
        <v>-450.6452423765476</v>
      </c>
      <c r="F99" s="70">
        <v>751.6826659529185</v>
      </c>
      <c r="G99" s="54">
        <v>162.03724567404547</v>
      </c>
      <c r="H99" s="54">
        <v>-56.70495202221766</v>
      </c>
      <c r="I99" s="54">
        <v>-89.94671597906417</v>
      </c>
      <c r="J99" s="54">
        <v>176.7559211508146</v>
      </c>
      <c r="K99" s="54">
        <v>-636.5321579784485</v>
      </c>
      <c r="L99" s="54">
        <v>846.5224274916154</v>
      </c>
      <c r="M99" s="54">
        <v>-1535.3439004340294</v>
      </c>
      <c r="N99" s="54">
        <f t="shared" si="2"/>
        <v>520.8735587698334</v>
      </c>
      <c r="O99" s="13"/>
      <c r="P99" s="13"/>
      <c r="Q99" s="13"/>
    </row>
    <row r="100" spans="1:17" s="32" customFormat="1" ht="12.75">
      <c r="A100" s="14" t="s">
        <v>81</v>
      </c>
      <c r="B100" s="68">
        <v>-434.8864850839168</v>
      </c>
      <c r="C100" s="68">
        <v>-673.9580788447925</v>
      </c>
      <c r="D100" s="56">
        <v>2461.892831219456</v>
      </c>
      <c r="E100" s="68">
        <v>-450.6452423765476</v>
      </c>
      <c r="F100" s="68">
        <v>751.6826659529185</v>
      </c>
      <c r="G100" s="56">
        <v>162.03724567404547</v>
      </c>
      <c r="H100" s="56">
        <v>-56.70495202221766</v>
      </c>
      <c r="I100" s="56">
        <v>-89.94671597906417</v>
      </c>
      <c r="J100" s="56">
        <v>176.7559211508146</v>
      </c>
      <c r="K100" s="56">
        <v>-636.5321579784485</v>
      </c>
      <c r="L100" s="56">
        <v>846.5224274916154</v>
      </c>
      <c r="M100" s="56">
        <v>-1535.3439004340294</v>
      </c>
      <c r="N100" s="56">
        <f t="shared" si="2"/>
        <v>520.8735587698334</v>
      </c>
      <c r="O100" s="13"/>
      <c r="P100" s="13"/>
      <c r="Q100" s="13"/>
    </row>
    <row r="101" spans="2:17" s="32" customFormat="1" ht="7.5" customHeight="1">
      <c r="B101" s="68"/>
      <c r="C101" s="68"/>
      <c r="D101" s="69"/>
      <c r="E101" s="68"/>
      <c r="F101" s="68"/>
      <c r="G101" s="69"/>
      <c r="H101" s="69"/>
      <c r="I101" s="69"/>
      <c r="J101" s="69"/>
      <c r="K101" s="69"/>
      <c r="L101" s="69"/>
      <c r="M101" s="69"/>
      <c r="N101" s="69"/>
      <c r="O101" s="13"/>
      <c r="P101" s="13"/>
      <c r="Q101" s="13"/>
    </row>
    <row r="102" spans="1:17" s="32" customFormat="1" ht="12.75">
      <c r="A102" s="13" t="s">
        <v>34</v>
      </c>
      <c r="B102" s="70">
        <v>-369.7998598160842</v>
      </c>
      <c r="C102" s="70">
        <v>223.8176447337923</v>
      </c>
      <c r="D102" s="54">
        <v>139.77775183554377</v>
      </c>
      <c r="E102" s="70">
        <v>524.2011714935476</v>
      </c>
      <c r="F102" s="70">
        <v>-278.1942788859184</v>
      </c>
      <c r="G102" s="54">
        <v>68.33116382495479</v>
      </c>
      <c r="H102" s="54">
        <v>-72.51708418878255</v>
      </c>
      <c r="I102" s="54">
        <v>-19.147271311936038</v>
      </c>
      <c r="J102" s="54">
        <v>-60.499227655813996</v>
      </c>
      <c r="K102" s="54">
        <v>19.376172709449037</v>
      </c>
      <c r="L102" s="54">
        <v>22.634492967384972</v>
      </c>
      <c r="M102" s="54">
        <v>238.5104497670284</v>
      </c>
      <c r="N102" s="54">
        <f>+SUM(B102:M102)</f>
        <v>436.4911254731657</v>
      </c>
      <c r="O102" s="13"/>
      <c r="P102" s="13"/>
      <c r="Q102" s="13"/>
    </row>
    <row r="103" spans="6:16" ht="14.25">
      <c r="F103" s="18"/>
      <c r="I103" s="71"/>
      <c r="P103" s="13"/>
    </row>
    <row r="104" spans="1:9" ht="15">
      <c r="A104" s="4"/>
      <c r="F104" s="18"/>
      <c r="I104" s="71"/>
    </row>
    <row r="105" spans="1:6" ht="14.25">
      <c r="A105" s="91" t="s">
        <v>95</v>
      </c>
      <c r="F105" s="18"/>
    </row>
    <row r="106" ht="14.25">
      <c r="F106" s="18"/>
    </row>
    <row r="107" ht="14.25">
      <c r="F107" s="18"/>
    </row>
  </sheetData>
  <sheetProtection/>
  <mergeCells count="18">
    <mergeCell ref="A2:N2"/>
    <mergeCell ref="A3:N3"/>
    <mergeCell ref="A5:N5"/>
    <mergeCell ref="A6:N6"/>
    <mergeCell ref="A9:A10"/>
    <mergeCell ref="B9:B10"/>
    <mergeCell ref="C9:C10"/>
    <mergeCell ref="D9:D10"/>
    <mergeCell ref="E9:E10"/>
    <mergeCell ref="F9:F10"/>
    <mergeCell ref="M9:M10"/>
    <mergeCell ref="N9:N10"/>
    <mergeCell ref="G9:G10"/>
    <mergeCell ref="H9:H10"/>
    <mergeCell ref="I9:I10"/>
    <mergeCell ref="J9:J10"/>
    <mergeCell ref="K9:K10"/>
    <mergeCell ref="L9:L10"/>
  </mergeCells>
  <printOptions horizontalCentered="1"/>
  <pageMargins left="0.56" right="0.49" top="0.28" bottom="0.28" header="0.2" footer="0.21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Fatima Franco</cp:lastModifiedBy>
  <cp:lastPrinted>2016-11-01T11:44:57Z</cp:lastPrinted>
  <dcterms:created xsi:type="dcterms:W3CDTF">1998-08-06T20:23:21Z</dcterms:created>
  <dcterms:modified xsi:type="dcterms:W3CDTF">2018-03-13T12:19:51Z</dcterms:modified>
  <cp:category/>
  <cp:version/>
  <cp:contentType/>
  <cp:contentStatus/>
</cp:coreProperties>
</file>