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896" activeTab="1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<sst xmlns="http://schemas.openxmlformats.org/spreadsheetml/2006/main" count="178" uniqueCount="92">
  <si>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</si>
  <si>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</si>
  <si>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</si>
  <si>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</si>
  <si>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</si>
  <si>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</si>
  <si>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</si>
  <si>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</si>
  <si>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</si>
  <si>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</si>
  <si>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</si>
  <si>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</si>
  <si>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</si>
  <si>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</si>
  <si>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</si>
  <si>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</si>
  <si>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</si>
  <si>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</si>
  <si>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</si>
  <si>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</si>
  <si>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</si>
  <si>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</si>
  <si>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</si>
  <si>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</si>
  <si>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</si>
  <si>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</si>
  <si>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</si>
  <si>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</si>
  <si>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</si>
  <si>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</si>
  <si>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</si>
  <si>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</si>
  <si>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</si>
  <si>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</si>
  <si>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</si>
  <si>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</si>
  <si>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</si>
  <si>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</si>
  <si>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</si>
  <si>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</si>
  <si>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</si>
  <si>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</si>
  <si>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</si>
  <si>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</si>
  <si>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</si>
  <si>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</si>
  <si>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</si>
  <si>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</si>
  <si>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</si>
  <si>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</si>
  <si>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</si>
  <si>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</si>
  <si>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</si>
  <si>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</si>
  <si>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</si>
  <si>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</si>
  <si>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</si>
  <si>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</si>
  <si>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</si>
  <si>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</si>
  <si>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</si>
  <si>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</si>
  <si>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</si>
  <si>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</si>
  <si>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</si>
  <si>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</si>
  <si>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</si>
  <si>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</si>
  <si>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</si>
  <si>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</si>
  <si>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</si>
  <si>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</si>
  <si>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</si>
  <si>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</si>
  <si>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</si>
  <si>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</si>
  <si>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</si>
  <si>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</si>
  <si>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</si>
  <si>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</si>
  <si>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</si>
  <si>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</si>
  <si>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</si>
  <si>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</si>
  <si>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</si>
  <si>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Presupuesto
Ajustado
2016</t>
  </si>
  <si>
    <t xml:space="preserve">     Capital</t>
  </si>
  <si>
    <t>Presupuesto
Ajustado
2017</t>
  </si>
  <si>
    <t>Ingresos tributarios</t>
  </si>
  <si>
    <t>Ejecución
Noviembre
2016</t>
  </si>
  <si>
    <t>Ejecución
Noviembre
2017</t>
  </si>
  <si>
    <r>
      <t xml:space="preserve">1 </t>
    </r>
    <r>
      <rPr>
        <sz val="10"/>
        <rFont val="Times New Roman"/>
        <family val="1"/>
      </rPr>
      <t>Ingresos Tributarios del mes de noviembre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</si>
</sst>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4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5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4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right"/>
    </xf>
    <xf numFmtId="184" fontId="5" fillId="0" borderId="0" xfId="54" applyNumberFormat="1" applyFont="1" applyFill="1" applyBorder="1" applyAlignment="1">
      <alignment horizontal="center"/>
    </xf>
    <xf numFmtId="184" fontId="3" fillId="0" borderId="0" xfId="54" applyNumberFormat="1" applyFont="1" applyFill="1" applyAlignment="1">
      <alignment horizontal="right"/>
    </xf>
    <xf numFmtId="184" fontId="15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54" fillId="0" borderId="0" xfId="0" applyNumberFormat="1" applyFont="1" applyAlignment="1" applyProtection="1">
      <alignment/>
      <protection/>
    </xf>
    <xf numFmtId="184" fontId="7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4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4" fillId="0" borderId="0" xfId="0" applyNumberFormat="1" applyFont="1" applyFill="1" applyAlignment="1" applyProtection="1">
      <alignment/>
      <protection/>
    </xf>
    <xf numFmtId="186" fontId="54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28575</xdr:rowOff>
    </xdr:from>
    <xdr:to>
      <xdr:col>13</xdr:col>
      <xdr:colOff>238125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8575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zoomScalePageLayoutView="0" workbookViewId="0" topLeftCell="A1">
      <selection activeCell="B9" sqref="B9:B10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00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4" t="s">
        <v>4</v>
      </c>
      <c r="B2" s="104"/>
      <c r="C2" s="104"/>
      <c r="D2" s="104"/>
      <c r="E2" s="104"/>
      <c r="F2" s="104"/>
      <c r="G2" s="104"/>
      <c r="H2" s="104"/>
    </row>
    <row r="3" spans="1:8" ht="15.75">
      <c r="A3" s="105" t="s">
        <v>37</v>
      </c>
      <c r="B3" s="105"/>
      <c r="C3" s="105"/>
      <c r="D3" s="105"/>
      <c r="E3" s="105"/>
      <c r="F3" s="105"/>
      <c r="G3" s="105"/>
      <c r="H3" s="105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.75">
      <c r="A5" s="104" t="s">
        <v>5</v>
      </c>
      <c r="B5" s="104"/>
      <c r="C5" s="104"/>
      <c r="D5" s="104"/>
      <c r="E5" s="104"/>
      <c r="F5" s="104"/>
      <c r="G5" s="104"/>
      <c r="H5" s="10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.75">
      <c r="A6" s="104" t="s">
        <v>6</v>
      </c>
      <c r="B6" s="104"/>
      <c r="C6" s="104"/>
      <c r="D6" s="104"/>
      <c r="E6" s="104"/>
      <c r="F6" s="104"/>
      <c r="G6" s="104"/>
      <c r="H6" s="10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0" t="s">
        <v>1</v>
      </c>
      <c r="B9" s="102" t="s">
        <v>85</v>
      </c>
      <c r="C9" s="102" t="s">
        <v>89</v>
      </c>
      <c r="D9" s="102" t="s">
        <v>35</v>
      </c>
      <c r="E9" s="102" t="s">
        <v>87</v>
      </c>
      <c r="F9" s="102" t="s">
        <v>90</v>
      </c>
      <c r="G9" s="102" t="s">
        <v>35</v>
      </c>
      <c r="H9" s="102" t="s">
        <v>36</v>
      </c>
    </row>
    <row r="10" spans="1:8" s="11" customFormat="1" ht="23.25" customHeight="1" thickBot="1">
      <c r="A10" s="101"/>
      <c r="B10" s="103"/>
      <c r="C10" s="103"/>
      <c r="D10" s="103"/>
      <c r="E10" s="103"/>
      <c r="F10" s="103"/>
      <c r="G10" s="103"/>
      <c r="H10" s="103"/>
    </row>
    <row r="11" spans="1:8" s="14" customFormat="1" ht="12.75">
      <c r="A11" s="31" t="s">
        <v>7</v>
      </c>
      <c r="B11" s="13">
        <v>32720.793319434997</v>
      </c>
      <c r="C11" s="13">
        <v>25535.747668571</v>
      </c>
      <c r="D11" s="51">
        <f>_xlfn.IFERROR((C11/B11*100),0)</f>
        <v>78.0413464284916</v>
      </c>
      <c r="E11" s="13">
        <v>34035.423208586006</v>
      </c>
      <c r="F11" s="13">
        <v>27696.318501411002</v>
      </c>
      <c r="G11" s="26">
        <f>_xlfn.IFERROR((F11/E11*100),0)</f>
        <v>81.37497903779301</v>
      </c>
      <c r="H11" s="40">
        <f>IF(C11&lt;&gt;0,F11/C11*100-100," ")</f>
        <v>8.460965627018638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88</v>
      </c>
      <c r="B13" s="15">
        <v>20673.878869221</v>
      </c>
      <c r="C13" s="15">
        <v>17726.972156065003</v>
      </c>
      <c r="D13" s="52">
        <f>_xlfn.IFERROR((C13/B13*100),0)</f>
        <v>85.74574838230618</v>
      </c>
      <c r="E13" s="15">
        <v>20723.788718234002</v>
      </c>
      <c r="F13" s="15">
        <v>19991.346699682</v>
      </c>
      <c r="G13" s="27">
        <f>_xlfn.IFERROR((F13/E13*100),0)</f>
        <v>96.4656944320825</v>
      </c>
      <c r="H13" s="41">
        <f>IF(C13&lt;&gt;0,F13/C13*100-100," ")</f>
        <v>12.773611441829203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2648.996607422</v>
      </c>
      <c r="C15" s="15">
        <v>1777.6891183789999</v>
      </c>
      <c r="D15" s="52">
        <f>_xlfn.IFERROR((C15/B15*100),0)</f>
        <v>67.1080179339695</v>
      </c>
      <c r="E15" s="15">
        <v>2234.3890857100005</v>
      </c>
      <c r="F15" s="15">
        <v>1844.346257533</v>
      </c>
      <c r="G15" s="27">
        <f>_xlfn.IFERROR((F15/E15*100),0)</f>
        <v>82.54364780639534</v>
      </c>
      <c r="H15" s="41">
        <f>IF(C15&lt;&gt;0,F15/C15*100-100," ")</f>
        <v>3.749651075930643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1567.4463516629999</v>
      </c>
      <c r="C17" s="15">
        <v>1138.66324085</v>
      </c>
      <c r="D17" s="52">
        <f aca="true" t="shared" si="0" ref="D17:D34">_xlfn.IFERROR((C17/B17*100),0)</f>
        <v>72.64447932408802</v>
      </c>
      <c r="E17" s="15">
        <v>1597.083476744</v>
      </c>
      <c r="F17" s="15">
        <v>1057.495937421</v>
      </c>
      <c r="G17" s="27">
        <f aca="true" t="shared" si="1" ref="G17:G34">_xlfn.IFERROR((F17/E17*100),0)</f>
        <v>66.21419311011432</v>
      </c>
      <c r="H17" s="41">
        <f aca="true" t="shared" si="2" ref="H17:H34">IF(C17&lt;&gt;0,F17/C17*100-100," ")</f>
        <v>-7.128297508612775</v>
      </c>
    </row>
    <row r="18" spans="1:8" s="30" customFormat="1" ht="12.75" hidden="1">
      <c r="A18" s="19" t="s">
        <v>9</v>
      </c>
      <c r="B18" s="17">
        <v>606.9125254789999</v>
      </c>
      <c r="C18" s="17">
        <v>45.66607990600001</v>
      </c>
      <c r="D18" s="53">
        <f t="shared" si="0"/>
        <v>7.524326486746751</v>
      </c>
      <c r="E18" s="17">
        <v>603.9092453339999</v>
      </c>
      <c r="F18" s="17">
        <v>161.422235521</v>
      </c>
      <c r="G18" s="28">
        <f t="shared" si="1"/>
        <v>26.729551959702707</v>
      </c>
      <c r="H18" s="42">
        <f t="shared" si="2"/>
        <v>253.4838896907176</v>
      </c>
    </row>
    <row r="19" spans="1:8" s="30" customFormat="1" ht="12.75" hidden="1">
      <c r="A19" s="19" t="s">
        <v>49</v>
      </c>
      <c r="B19" s="17">
        <v>47.745771401999995</v>
      </c>
      <c r="C19" s="17">
        <v>7.032687342999999</v>
      </c>
      <c r="D19" s="53">
        <f t="shared" si="0"/>
        <v>14.729445428345118</v>
      </c>
      <c r="E19" s="17">
        <v>50.162243238</v>
      </c>
      <c r="F19" s="17">
        <v>101.363551624</v>
      </c>
      <c r="G19" s="28">
        <f t="shared" si="1"/>
        <v>202.07140885440475</v>
      </c>
      <c r="H19" s="42">
        <f t="shared" si="2"/>
        <v>1341.3203186814842</v>
      </c>
    </row>
    <row r="20" spans="1:8" s="30" customFormat="1" ht="12.75" hidden="1">
      <c r="A20" s="19" t="s">
        <v>50</v>
      </c>
      <c r="B20" s="17">
        <v>559.166754077</v>
      </c>
      <c r="C20" s="17">
        <v>38.633392563</v>
      </c>
      <c r="D20" s="53">
        <f t="shared" si="0"/>
        <v>6.909100421531857</v>
      </c>
      <c r="E20" s="17">
        <v>553.747002096</v>
      </c>
      <c r="F20" s="17">
        <v>60.058683897</v>
      </c>
      <c r="G20" s="28">
        <f t="shared" si="1"/>
        <v>10.845870708043666</v>
      </c>
      <c r="H20" s="42">
        <f t="shared" si="2"/>
        <v>55.45795984409466</v>
      </c>
    </row>
    <row r="21" spans="1:8" s="30" customFormat="1" ht="12.75" hidden="1">
      <c r="A21" s="19" t="s">
        <v>10</v>
      </c>
      <c r="B21" s="17">
        <v>13.981175</v>
      </c>
      <c r="C21" s="17">
        <v>62.173623187000004</v>
      </c>
      <c r="D21" s="53">
        <f t="shared" si="0"/>
        <v>444.69526478997653</v>
      </c>
      <c r="E21" s="17">
        <v>13.976357531000001</v>
      </c>
      <c r="F21" s="17">
        <v>164.916882677</v>
      </c>
      <c r="G21" s="28">
        <f t="shared" si="1"/>
        <v>1179.9704058171749</v>
      </c>
      <c r="H21" s="42">
        <f t="shared" si="2"/>
        <v>165.25216679262593</v>
      </c>
    </row>
    <row r="22" spans="1:8" s="30" customFormat="1" ht="12.75" hidden="1">
      <c r="A22" s="19" t="s">
        <v>49</v>
      </c>
      <c r="B22" s="17">
        <v>2.035638</v>
      </c>
      <c r="C22" s="17">
        <v>0.287718486</v>
      </c>
      <c r="D22" s="53">
        <f t="shared" si="0"/>
        <v>14.134069318808157</v>
      </c>
      <c r="E22" s="17">
        <v>2.035638</v>
      </c>
      <c r="F22" s="17">
        <v>1.677189111</v>
      </c>
      <c r="G22" s="28">
        <f t="shared" si="1"/>
        <v>82.39132453805637</v>
      </c>
      <c r="H22" s="42">
        <f t="shared" si="2"/>
        <v>482.92712933294104</v>
      </c>
    </row>
    <row r="23" spans="1:8" s="30" customFormat="1" ht="12.75" hidden="1">
      <c r="A23" s="19" t="s">
        <v>50</v>
      </c>
      <c r="B23" s="17">
        <v>11.945537</v>
      </c>
      <c r="C23" s="17">
        <v>61.885904701</v>
      </c>
      <c r="D23" s="53">
        <f t="shared" si="0"/>
        <v>518.0671635021515</v>
      </c>
      <c r="E23" s="17">
        <v>11.940719531000001</v>
      </c>
      <c r="F23" s="17">
        <v>163.239693566</v>
      </c>
      <c r="G23" s="28">
        <f t="shared" si="1"/>
        <v>1367.0842292393174</v>
      </c>
      <c r="H23" s="42">
        <f t="shared" si="2"/>
        <v>163.77523986227231</v>
      </c>
    </row>
    <row r="24" spans="1:8" s="30" customFormat="1" ht="12.75" hidden="1">
      <c r="A24" s="19" t="s">
        <v>11</v>
      </c>
      <c r="B24" s="17">
        <v>946.552651184</v>
      </c>
      <c r="C24" s="17">
        <v>1030.823537757</v>
      </c>
      <c r="D24" s="53">
        <f t="shared" si="0"/>
        <v>108.9029264740413</v>
      </c>
      <c r="E24" s="17">
        <v>979.1978738790001</v>
      </c>
      <c r="F24" s="17">
        <v>731.156819223</v>
      </c>
      <c r="G24" s="28">
        <f t="shared" si="1"/>
        <v>74.66895494029119</v>
      </c>
      <c r="H24" s="42">
        <f t="shared" si="2"/>
        <v>-29.07061272446822</v>
      </c>
    </row>
    <row r="25" spans="1:8" s="30" customFormat="1" ht="12.75" hidden="1">
      <c r="A25" s="19" t="s">
        <v>49</v>
      </c>
      <c r="B25" s="17">
        <v>946.552651184</v>
      </c>
      <c r="C25" s="17">
        <v>1030.823537757</v>
      </c>
      <c r="D25" s="53">
        <f t="shared" si="0"/>
        <v>108.9029264740413</v>
      </c>
      <c r="E25" s="17">
        <v>979.1978738790001</v>
      </c>
      <c r="F25" s="17">
        <v>731.156819223</v>
      </c>
      <c r="G25" s="28">
        <f t="shared" si="1"/>
        <v>74.66895494029119</v>
      </c>
      <c r="H25" s="42">
        <f t="shared" si="2"/>
        <v>-29.07061272446822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7830.471491129</v>
      </c>
      <c r="C27" s="15">
        <v>4892.423153277</v>
      </c>
      <c r="D27" s="52">
        <f t="shared" si="0"/>
        <v>62.47929206842191</v>
      </c>
      <c r="E27" s="15">
        <v>9480.161927898002</v>
      </c>
      <c r="F27" s="15">
        <v>4803.129606775</v>
      </c>
      <c r="G27" s="27">
        <f t="shared" si="1"/>
        <v>50.66505871213509</v>
      </c>
      <c r="H27" s="41">
        <f t="shared" si="2"/>
        <v>-1.8251394800588798</v>
      </c>
    </row>
    <row r="28" spans="1:8" s="30" customFormat="1" ht="12.75" hidden="1">
      <c r="A28" s="19" t="s">
        <v>13</v>
      </c>
      <c r="B28" s="17">
        <v>2927.410071659</v>
      </c>
      <c r="C28" s="17">
        <v>2927.476467105</v>
      </c>
      <c r="D28" s="53">
        <f t="shared" si="0"/>
        <v>100.00226806099504</v>
      </c>
      <c r="E28" s="17">
        <v>3289.024126146</v>
      </c>
      <c r="F28" s="17">
        <v>2237.6464745709995</v>
      </c>
      <c r="G28" s="28">
        <f t="shared" si="1"/>
        <v>68.03375070383021</v>
      </c>
      <c r="H28" s="42">
        <f t="shared" si="2"/>
        <v>-23.563980796613464</v>
      </c>
    </row>
    <row r="29" spans="1:8" s="30" customFormat="1" ht="14.25" customHeight="1" hidden="1">
      <c r="A29" s="19" t="s">
        <v>40</v>
      </c>
      <c r="B29" s="17">
        <v>2221.5118554670003</v>
      </c>
      <c r="C29" s="17">
        <v>1974.659913271</v>
      </c>
      <c r="D29" s="53">
        <f t="shared" si="0"/>
        <v>88.8881105185861</v>
      </c>
      <c r="E29" s="17">
        <v>2283.125909954</v>
      </c>
      <c r="F29" s="17">
        <v>1228.8986012569999</v>
      </c>
      <c r="G29" s="28">
        <f t="shared" si="1"/>
        <v>53.8252663113862</v>
      </c>
      <c r="H29" s="42">
        <f t="shared" si="2"/>
        <v>-37.766569676226204</v>
      </c>
    </row>
    <row r="30" spans="1:8" s="30" customFormat="1" ht="14.25" customHeight="1" hidden="1">
      <c r="A30" s="95" t="s">
        <v>38</v>
      </c>
      <c r="B30" s="17">
        <v>705.8982161920001</v>
      </c>
      <c r="C30" s="17">
        <v>952.8165538339999</v>
      </c>
      <c r="D30" s="53">
        <f t="shared" si="0"/>
        <v>134.9793117446892</v>
      </c>
      <c r="E30" s="17">
        <v>1005.8982161920001</v>
      </c>
      <c r="F30" s="17">
        <v>1008.747873314</v>
      </c>
      <c r="G30" s="28">
        <f t="shared" si="1"/>
        <v>100.2832947783512</v>
      </c>
      <c r="H30" s="42">
        <f t="shared" si="2"/>
        <v>5.870103668428129</v>
      </c>
    </row>
    <row r="31" spans="1:8" s="30" customFormat="1" ht="12.75" hidden="1">
      <c r="A31" s="19" t="s">
        <v>14</v>
      </c>
      <c r="B31" s="17">
        <v>2015.4687795890002</v>
      </c>
      <c r="C31" s="17">
        <v>1825.4861603139998</v>
      </c>
      <c r="D31" s="53">
        <f t="shared" si="0"/>
        <v>90.57377513365688</v>
      </c>
      <c r="E31" s="17">
        <v>2275.9570470930007</v>
      </c>
      <c r="F31" s="17">
        <v>2208.449207145</v>
      </c>
      <c r="G31" s="28">
        <f t="shared" si="1"/>
        <v>97.03387021146878</v>
      </c>
      <c r="H31" s="42">
        <f t="shared" si="2"/>
        <v>20.97868804248438</v>
      </c>
    </row>
    <row r="32" spans="1:8" s="30" customFormat="1" ht="14.25" customHeight="1" hidden="1">
      <c r="A32" s="19" t="s">
        <v>41</v>
      </c>
      <c r="B32" s="17">
        <v>652.4330969529999</v>
      </c>
      <c r="C32" s="17">
        <v>844.993214911</v>
      </c>
      <c r="D32" s="53">
        <f t="shared" si="0"/>
        <v>129.51415537582267</v>
      </c>
      <c r="E32" s="17">
        <v>983.310891029</v>
      </c>
      <c r="F32" s="17">
        <v>1169.9367872809999</v>
      </c>
      <c r="G32" s="28">
        <f t="shared" si="1"/>
        <v>118.9793378629929</v>
      </c>
      <c r="H32" s="42">
        <f t="shared" si="2"/>
        <v>38.455169418635506</v>
      </c>
    </row>
    <row r="33" spans="1:8" s="30" customFormat="1" ht="14.25" customHeight="1" hidden="1">
      <c r="A33" s="95" t="s">
        <v>39</v>
      </c>
      <c r="B33" s="17">
        <v>1363.035682636</v>
      </c>
      <c r="C33" s="17">
        <v>980.492945403</v>
      </c>
      <c r="D33" s="53">
        <f t="shared" si="0"/>
        <v>71.93450310169479</v>
      </c>
      <c r="E33" s="17">
        <v>1292.6461560640003</v>
      </c>
      <c r="F33" s="17">
        <v>1038.5124198639999</v>
      </c>
      <c r="G33" s="28">
        <f t="shared" si="1"/>
        <v>80.34003853198183</v>
      </c>
      <c r="H33" s="42">
        <f t="shared" si="2"/>
        <v>5.917378063046925</v>
      </c>
    </row>
    <row r="34" spans="1:8" s="30" customFormat="1" ht="12.75" hidden="1">
      <c r="A34" s="19" t="s">
        <v>12</v>
      </c>
      <c r="B34" s="17">
        <v>2887.5926398809997</v>
      </c>
      <c r="C34" s="17">
        <v>139.46052585799993</v>
      </c>
      <c r="D34" s="53">
        <f t="shared" si="0"/>
        <v>4.829646811391901</v>
      </c>
      <c r="E34" s="17">
        <v>3915.1807546590003</v>
      </c>
      <c r="F34" s="17">
        <v>357.03392505900007</v>
      </c>
      <c r="G34" s="28">
        <f t="shared" si="1"/>
        <v>9.119219454533118</v>
      </c>
      <c r="H34" s="42">
        <f t="shared" si="2"/>
        <v>156.01074057510402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30292.619766723998</v>
      </c>
      <c r="C36" s="32">
        <v>22707.459741815004</v>
      </c>
      <c r="D36" s="54">
        <f aca="true" t="shared" si="3" ref="D36:D68">_xlfn.IFERROR((C36/B36*100),0)</f>
        <v>74.96036961041851</v>
      </c>
      <c r="E36" s="32">
        <v>31181.352302037</v>
      </c>
      <c r="F36" s="32">
        <v>24327.351246354996</v>
      </c>
      <c r="G36" s="33">
        <f aca="true" t="shared" si="4" ref="G36:G68">_xlfn.IFERROR((F36/E36*100),0)</f>
        <v>78.0189101829485</v>
      </c>
      <c r="H36" s="43">
        <f aca="true" t="shared" si="5" ref="H36:H68">IF(C36&lt;&gt;0,F36/C36*100-100," ")</f>
        <v>7.133741611603611</v>
      </c>
    </row>
    <row r="37" spans="1:8" s="30" customFormat="1" ht="12.75">
      <c r="A37" s="19" t="s">
        <v>15</v>
      </c>
      <c r="B37" s="20">
        <v>14024.529241410999</v>
      </c>
      <c r="C37" s="20">
        <v>11157.69562098</v>
      </c>
      <c r="D37" s="55">
        <f t="shared" si="3"/>
        <v>79.5584324358928</v>
      </c>
      <c r="E37" s="20">
        <v>14590.033621471</v>
      </c>
      <c r="F37" s="20">
        <v>11735.325346212</v>
      </c>
      <c r="G37" s="29">
        <f t="shared" si="4"/>
        <v>80.43384717730909</v>
      </c>
      <c r="H37" s="44">
        <f t="shared" si="5"/>
        <v>5.176962563361869</v>
      </c>
    </row>
    <row r="38" spans="1:8" s="30" customFormat="1" ht="12.75">
      <c r="A38" s="19" t="s">
        <v>16</v>
      </c>
      <c r="B38" s="17">
        <v>3198.7571706890003</v>
      </c>
      <c r="C38" s="17">
        <v>2165.043947787</v>
      </c>
      <c r="D38" s="53">
        <f t="shared" si="3"/>
        <v>67.68391072713587</v>
      </c>
      <c r="E38" s="17">
        <v>3238.0669966060004</v>
      </c>
      <c r="F38" s="17">
        <v>2294.61058931</v>
      </c>
      <c r="G38" s="28">
        <f t="shared" si="4"/>
        <v>70.86359212811563</v>
      </c>
      <c r="H38" s="42">
        <f t="shared" si="5"/>
        <v>5.984480899588036</v>
      </c>
    </row>
    <row r="39" spans="1:8" s="30" customFormat="1" ht="12.75" hidden="1">
      <c r="A39" s="96" t="s">
        <v>42</v>
      </c>
      <c r="B39" s="17">
        <v>1665.26244161</v>
      </c>
      <c r="C39" s="17">
        <v>1175.492293396</v>
      </c>
      <c r="D39" s="53">
        <f t="shared" si="3"/>
        <v>70.58901131881152</v>
      </c>
      <c r="E39" s="17">
        <v>1721.51207759</v>
      </c>
      <c r="F39" s="17">
        <v>1170.233502719</v>
      </c>
      <c r="G39" s="28">
        <f t="shared" si="4"/>
        <v>67.97707189816799</v>
      </c>
      <c r="H39" s="42">
        <f t="shared" si="5"/>
        <v>-0.44736921769238336</v>
      </c>
    </row>
    <row r="40" spans="1:8" s="30" customFormat="1" ht="12.75" hidden="1">
      <c r="A40" s="96" t="s">
        <v>43</v>
      </c>
      <c r="B40" s="17">
        <v>1424.765090825</v>
      </c>
      <c r="C40" s="17">
        <v>889.078497887</v>
      </c>
      <c r="D40" s="53">
        <f t="shared" si="3"/>
        <v>62.40176037526196</v>
      </c>
      <c r="E40" s="17">
        <v>1395.169262151</v>
      </c>
      <c r="F40" s="17">
        <v>1022.5128659750001</v>
      </c>
      <c r="G40" s="28">
        <f t="shared" si="4"/>
        <v>73.2895207566817</v>
      </c>
      <c r="H40" s="42">
        <f t="shared" si="5"/>
        <v>15.008165016376225</v>
      </c>
    </row>
    <row r="41" spans="1:8" s="30" customFormat="1" ht="12.75" hidden="1">
      <c r="A41" s="96" t="s">
        <v>44</v>
      </c>
      <c r="B41" s="17">
        <v>38.010949105</v>
      </c>
      <c r="C41" s="17">
        <v>33.355852779</v>
      </c>
      <c r="D41" s="53">
        <f t="shared" si="3"/>
        <v>87.7532752125159</v>
      </c>
      <c r="E41" s="17">
        <v>43.9174529</v>
      </c>
      <c r="F41" s="17">
        <v>29.978963632999996</v>
      </c>
      <c r="G41" s="28">
        <f t="shared" si="4"/>
        <v>68.26207271460407</v>
      </c>
      <c r="H41" s="42">
        <f t="shared" si="5"/>
        <v>-10.123827948197473</v>
      </c>
    </row>
    <row r="42" spans="1:8" s="30" customFormat="1" ht="12.75" hidden="1">
      <c r="A42" s="96" t="s">
        <v>45</v>
      </c>
      <c r="B42" s="17">
        <v>70.71868914900021</v>
      </c>
      <c r="C42" s="17">
        <v>67.11730372499994</v>
      </c>
      <c r="D42" s="53">
        <f t="shared" si="3"/>
        <v>94.90744884083986</v>
      </c>
      <c r="E42" s="17">
        <v>77.46820396499987</v>
      </c>
      <c r="F42" s="17">
        <v>71.8852569829994</v>
      </c>
      <c r="G42" s="28">
        <f t="shared" si="4"/>
        <v>92.7932407152193</v>
      </c>
      <c r="H42" s="42">
        <f t="shared" si="5"/>
        <v>7.103910606324732</v>
      </c>
    </row>
    <row r="43" spans="1:8" s="30" customFormat="1" ht="12.75">
      <c r="A43" s="19" t="s">
        <v>17</v>
      </c>
      <c r="B43" s="17">
        <v>1364.895841071</v>
      </c>
      <c r="C43" s="17">
        <v>1124.9753012939998</v>
      </c>
      <c r="D43" s="53">
        <f t="shared" si="3"/>
        <v>82.42206236127583</v>
      </c>
      <c r="E43" s="17">
        <v>1358.9158410710002</v>
      </c>
      <c r="F43" s="17">
        <v>1247.322972404</v>
      </c>
      <c r="G43" s="28">
        <f>_xlfn.IFERROR((F43/E43*100),0)</f>
        <v>91.78809567934313</v>
      </c>
      <c r="H43" s="42">
        <f t="shared" si="5"/>
        <v>10.875587310163183</v>
      </c>
    </row>
    <row r="44" spans="1:8" s="30" customFormat="1" ht="12.75" hidden="1">
      <c r="A44" s="96" t="s">
        <v>46</v>
      </c>
      <c r="B44" s="17">
        <v>1102.69</v>
      </c>
      <c r="C44" s="17">
        <v>892.4718651110002</v>
      </c>
      <c r="D44" s="53">
        <f t="shared" si="3"/>
        <v>80.93588090134128</v>
      </c>
      <c r="E44" s="17">
        <v>1158.69</v>
      </c>
      <c r="F44" s="17">
        <v>1062.084076455</v>
      </c>
      <c r="G44" s="28">
        <f t="shared" si="4"/>
        <v>91.66248750356006</v>
      </c>
      <c r="H44" s="42">
        <f t="shared" si="5"/>
        <v>19.004768438599967</v>
      </c>
    </row>
    <row r="45" spans="1:8" s="30" customFormat="1" ht="12.75" hidden="1">
      <c r="A45" s="96" t="s">
        <v>47</v>
      </c>
      <c r="B45" s="17">
        <v>262.20584107099995</v>
      </c>
      <c r="C45" s="17">
        <v>232.503436183</v>
      </c>
      <c r="D45" s="53">
        <f t="shared" si="3"/>
        <v>88.67210403602063</v>
      </c>
      <c r="E45" s="17">
        <v>200.225841071</v>
      </c>
      <c r="F45" s="17">
        <v>185.238895949</v>
      </c>
      <c r="G45" s="28">
        <f t="shared" si="4"/>
        <v>92.51497956415845</v>
      </c>
      <c r="H45" s="42">
        <f t="shared" si="5"/>
        <v>-20.328534068115346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5601.010796449999</v>
      </c>
      <c r="C47" s="17">
        <v>3968.9655896330005</v>
      </c>
      <c r="D47" s="53">
        <f t="shared" si="3"/>
        <v>70.86159505617428</v>
      </c>
      <c r="E47" s="17">
        <v>5581.152023887001</v>
      </c>
      <c r="F47" s="17">
        <v>4206.679753019999</v>
      </c>
      <c r="G47" s="28">
        <f t="shared" si="4"/>
        <v>75.37296484696454</v>
      </c>
      <c r="H47" s="42">
        <f t="shared" si="5"/>
        <v>5.989322860543609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84.94956348399998</v>
      </c>
      <c r="C51" s="17">
        <v>55.850892006</v>
      </c>
      <c r="D51" s="53">
        <f t="shared" si="3"/>
        <v>65.74594349330513</v>
      </c>
      <c r="E51" s="17">
        <v>85.955782691</v>
      </c>
      <c r="F51" s="17">
        <v>63.790320793999996</v>
      </c>
      <c r="G51" s="28">
        <f t="shared" si="4"/>
        <v>74.21294856137604</v>
      </c>
      <c r="H51" s="42">
        <f t="shared" si="5"/>
        <v>14.215401944067565</v>
      </c>
    </row>
    <row r="52" spans="1:8" s="30" customFormat="1" ht="12.75" hidden="1">
      <c r="A52" s="19" t="s">
        <v>52</v>
      </c>
      <c r="B52" s="17">
        <v>65.78235827699999</v>
      </c>
      <c r="C52" s="17">
        <v>45.52794502500001</v>
      </c>
      <c r="D52" s="53">
        <f t="shared" si="3"/>
        <v>69.20996178532917</v>
      </c>
      <c r="E52" s="17">
        <v>47.154867448</v>
      </c>
      <c r="F52" s="17">
        <v>40.783734032999995</v>
      </c>
      <c r="G52" s="28">
        <f t="shared" si="4"/>
        <v>86.48891671252015</v>
      </c>
      <c r="H52" s="42">
        <f t="shared" si="5"/>
        <v>-10.420437358626458</v>
      </c>
    </row>
    <row r="53" spans="1:8" s="30" customFormat="1" ht="12.75" hidden="1">
      <c r="A53" s="19" t="s">
        <v>53</v>
      </c>
      <c r="B53" s="17">
        <v>19.167205207</v>
      </c>
      <c r="C53" s="17">
        <v>10.322946981000001</v>
      </c>
      <c r="D53" s="53">
        <f t="shared" si="3"/>
        <v>53.85734054347155</v>
      </c>
      <c r="E53" s="17">
        <v>38.800915243000006</v>
      </c>
      <c r="F53" s="17">
        <v>23.006586761</v>
      </c>
      <c r="G53" s="28">
        <f t="shared" si="4"/>
        <v>59.29392803472741</v>
      </c>
      <c r="H53" s="42">
        <f t="shared" si="5"/>
        <v>122.86839991859878</v>
      </c>
    </row>
    <row r="54" spans="1:8" s="30" customFormat="1" ht="12.75" hidden="1">
      <c r="A54" s="19" t="s">
        <v>65</v>
      </c>
      <c r="B54" s="17">
        <v>5516.061232966</v>
      </c>
      <c r="C54" s="17">
        <v>3913.1146976269997</v>
      </c>
      <c r="D54" s="53">
        <f t="shared" si="3"/>
        <v>70.94037814955342</v>
      </c>
      <c r="E54" s="17">
        <v>5495.196241196</v>
      </c>
      <c r="F54" s="17">
        <v>4142.889432225999</v>
      </c>
      <c r="G54" s="28">
        <f t="shared" si="4"/>
        <v>75.39110980546751</v>
      </c>
      <c r="H54" s="42">
        <f t="shared" si="5"/>
        <v>5.871914123507295</v>
      </c>
    </row>
    <row r="55" spans="1:8" s="30" customFormat="1" ht="12.75" hidden="1">
      <c r="A55" s="19" t="s">
        <v>52</v>
      </c>
      <c r="B55" s="17">
        <v>2901.047409119</v>
      </c>
      <c r="C55" s="17">
        <v>2356.605677237</v>
      </c>
      <c r="D55" s="53">
        <f t="shared" si="3"/>
        <v>81.23292538513398</v>
      </c>
      <c r="E55" s="17">
        <v>2907.440137482</v>
      </c>
      <c r="F55" s="17">
        <v>2460.704572929</v>
      </c>
      <c r="G55" s="28">
        <f t="shared" si="4"/>
        <v>84.63474591294948</v>
      </c>
      <c r="H55" s="42">
        <f t="shared" si="5"/>
        <v>4.4173234706813815</v>
      </c>
    </row>
    <row r="56" spans="1:8" s="30" customFormat="1" ht="12.75" hidden="1">
      <c r="A56" s="19" t="s">
        <v>53</v>
      </c>
      <c r="B56" s="17">
        <v>2615.013823847</v>
      </c>
      <c r="C56" s="17">
        <v>1556.5090203899997</v>
      </c>
      <c r="D56" s="53">
        <f t="shared" si="3"/>
        <v>59.52201882054251</v>
      </c>
      <c r="E56" s="17">
        <v>2587.7561037140003</v>
      </c>
      <c r="F56" s="17">
        <v>1682.1848592969998</v>
      </c>
      <c r="G56" s="28">
        <f t="shared" si="4"/>
        <v>65.00554116683152</v>
      </c>
      <c r="H56" s="42">
        <f t="shared" si="5"/>
        <v>8.074212051499117</v>
      </c>
    </row>
    <row r="57" spans="1:8" s="30" customFormat="1" ht="12.75">
      <c r="A57" s="19" t="s">
        <v>18</v>
      </c>
      <c r="B57" s="17">
        <v>4964.295968198</v>
      </c>
      <c r="C57" s="17">
        <v>3529.7205001199995</v>
      </c>
      <c r="D57" s="53">
        <f t="shared" si="3"/>
        <v>71.1021365916114</v>
      </c>
      <c r="E57" s="17">
        <v>5016.270077266</v>
      </c>
      <c r="F57" s="17">
        <v>3958.273521999</v>
      </c>
      <c r="G57" s="28">
        <f t="shared" si="4"/>
        <v>78.90870030978004</v>
      </c>
      <c r="H57" s="42">
        <f t="shared" si="5"/>
        <v>12.141273561587411</v>
      </c>
    </row>
    <row r="58" spans="1:8" s="30" customFormat="1" ht="12.75">
      <c r="A58" s="19" t="s">
        <v>19</v>
      </c>
      <c r="B58" s="17">
        <v>1139.130748905</v>
      </c>
      <c r="C58" s="17">
        <v>761.0587820009999</v>
      </c>
      <c r="D58" s="53">
        <f t="shared" si="3"/>
        <v>66.81048534003448</v>
      </c>
      <c r="E58" s="17">
        <v>1396.913741736</v>
      </c>
      <c r="F58" s="17">
        <v>885.13906341</v>
      </c>
      <c r="G58" s="28">
        <f t="shared" si="4"/>
        <v>63.36390264942219</v>
      </c>
      <c r="H58" s="42">
        <f t="shared" si="5"/>
        <v>16.30363965878749</v>
      </c>
    </row>
    <row r="59" spans="1:8" s="30" customFormat="1" ht="12.75" hidden="1">
      <c r="A59" s="19" t="s">
        <v>54</v>
      </c>
      <c r="B59" s="17">
        <v>525.920081952</v>
      </c>
      <c r="C59" s="17">
        <v>374.4267638239999</v>
      </c>
      <c r="D59" s="53">
        <f t="shared" si="3"/>
        <v>71.19461238944919</v>
      </c>
      <c r="E59" s="17">
        <v>504.837589646</v>
      </c>
      <c r="F59" s="17">
        <v>390.24779745999996</v>
      </c>
      <c r="G59" s="28">
        <f t="shared" si="4"/>
        <v>77.30165214790122</v>
      </c>
      <c r="H59" s="42">
        <f t="shared" si="5"/>
        <v>4.225401377407081</v>
      </c>
    </row>
    <row r="60" spans="1:8" s="30" customFormat="1" ht="25.5" hidden="1">
      <c r="A60" s="97" t="s">
        <v>55</v>
      </c>
      <c r="B60" s="17">
        <v>77.3475</v>
      </c>
      <c r="C60" s="17">
        <v>52.98819365</v>
      </c>
      <c r="D60" s="53">
        <f t="shared" si="3"/>
        <v>68.50666621416336</v>
      </c>
      <c r="E60" s="17">
        <v>87.408428</v>
      </c>
      <c r="F60" s="17">
        <v>49.266844484</v>
      </c>
      <c r="G60" s="28">
        <f t="shared" si="4"/>
        <v>56.36395209395598</v>
      </c>
      <c r="H60" s="42">
        <f t="shared" si="5"/>
        <v>-7.022977968602632</v>
      </c>
    </row>
    <row r="61" spans="1:8" s="30" customFormat="1" ht="12.75" hidden="1">
      <c r="A61" s="97" t="s">
        <v>56</v>
      </c>
      <c r="B61" s="17">
        <v>291.57267471600005</v>
      </c>
      <c r="C61" s="17">
        <v>217.96766890299995</v>
      </c>
      <c r="D61" s="53">
        <f t="shared" si="3"/>
        <v>74.75586287888828</v>
      </c>
      <c r="E61" s="17">
        <v>254.47683776600005</v>
      </c>
      <c r="F61" s="17">
        <v>219.286627721</v>
      </c>
      <c r="G61" s="28">
        <f t="shared" si="4"/>
        <v>86.17154694551863</v>
      </c>
      <c r="H61" s="42">
        <f t="shared" si="5"/>
        <v>0.6051167242546569</v>
      </c>
    </row>
    <row r="62" spans="1:8" s="30" customFormat="1" ht="25.5" hidden="1">
      <c r="A62" s="97" t="s">
        <v>57</v>
      </c>
      <c r="B62" s="17">
        <v>73.588086062</v>
      </c>
      <c r="C62" s="17">
        <v>47.903774862000006</v>
      </c>
      <c r="D62" s="53">
        <f t="shared" si="3"/>
        <v>65.09718818021678</v>
      </c>
      <c r="E62" s="17">
        <v>85.898968991</v>
      </c>
      <c r="F62" s="17">
        <v>67.778357378</v>
      </c>
      <c r="G62" s="28">
        <f t="shared" si="4"/>
        <v>78.90473910705659</v>
      </c>
      <c r="H62" s="42">
        <f t="shared" si="5"/>
        <v>41.4885519424183</v>
      </c>
    </row>
    <row r="63" spans="1:8" s="30" customFormat="1" ht="12.75" hidden="1">
      <c r="A63" s="19" t="s">
        <v>58</v>
      </c>
      <c r="B63" s="17">
        <v>63.896388522</v>
      </c>
      <c r="C63" s="17">
        <v>37.001812757</v>
      </c>
      <c r="D63" s="53">
        <f t="shared" si="3"/>
        <v>57.9090831467885</v>
      </c>
      <c r="E63" s="17">
        <v>57.104076807999995</v>
      </c>
      <c r="F63" s="17">
        <v>37.136002700999995</v>
      </c>
      <c r="G63" s="28">
        <f t="shared" si="4"/>
        <v>65.03213916908544</v>
      </c>
      <c r="H63" s="42">
        <f t="shared" si="5"/>
        <v>0.3626577564760112</v>
      </c>
    </row>
    <row r="64" spans="1:8" s="30" customFormat="1" ht="12.75" hidden="1">
      <c r="A64" s="19" t="s">
        <v>59</v>
      </c>
      <c r="B64" s="17">
        <v>19.515432652</v>
      </c>
      <c r="C64" s="17">
        <v>18.565313652</v>
      </c>
      <c r="D64" s="53">
        <f t="shared" si="3"/>
        <v>95.13144793178526</v>
      </c>
      <c r="E64" s="17">
        <v>19.949278081</v>
      </c>
      <c r="F64" s="17">
        <v>16.779965176</v>
      </c>
      <c r="G64" s="28">
        <f t="shared" si="4"/>
        <v>84.11314488608738</v>
      </c>
      <c r="H64" s="42">
        <f t="shared" si="5"/>
        <v>-9.616581273366577</v>
      </c>
    </row>
    <row r="65" spans="1:8" s="30" customFormat="1" ht="12.75" hidden="1">
      <c r="A65" s="19" t="s">
        <v>60</v>
      </c>
      <c r="B65" s="17">
        <v>613.210666953</v>
      </c>
      <c r="C65" s="17">
        <v>386.632018177</v>
      </c>
      <c r="D65" s="53">
        <f t="shared" si="3"/>
        <v>63.05043910898467</v>
      </c>
      <c r="E65" s="17">
        <v>892.0761520899999</v>
      </c>
      <c r="F65" s="17">
        <v>494.89126595</v>
      </c>
      <c r="G65" s="28">
        <f t="shared" si="4"/>
        <v>55.476347483400865</v>
      </c>
      <c r="H65" s="42">
        <f t="shared" si="5"/>
        <v>28.000590402070344</v>
      </c>
    </row>
    <row r="66" spans="1:8" s="30" customFormat="1" ht="12.75" hidden="1">
      <c r="A66" s="19" t="s">
        <v>61</v>
      </c>
      <c r="B66" s="17">
        <v>51.038106070000005</v>
      </c>
      <c r="C66" s="17">
        <v>34.070002416</v>
      </c>
      <c r="D66" s="53">
        <f t="shared" si="3"/>
        <v>66.75404915941074</v>
      </c>
      <c r="E66" s="17">
        <v>41.626361585</v>
      </c>
      <c r="F66" s="17">
        <v>28.943251204000006</v>
      </c>
      <c r="G66" s="28">
        <f t="shared" si="4"/>
        <v>69.53106181259345</v>
      </c>
      <c r="H66" s="42">
        <f t="shared" si="5"/>
        <v>-15.047698410471384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562.1725608830001</v>
      </c>
      <c r="C68" s="17">
        <v>352.562015761</v>
      </c>
      <c r="D68" s="53">
        <f t="shared" si="3"/>
        <v>62.71419850289982</v>
      </c>
      <c r="E68" s="17">
        <v>850.449790505</v>
      </c>
      <c r="F68" s="17">
        <v>465.94801474600007</v>
      </c>
      <c r="G68" s="28">
        <f t="shared" si="4"/>
        <v>54.78842136809964</v>
      </c>
      <c r="H68" s="42">
        <f t="shared" si="5"/>
        <v>32.1605827956985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2428.1735527109995</v>
      </c>
      <c r="C70" s="21">
        <v>2828.287926756</v>
      </c>
      <c r="D70" s="56">
        <f>_xlfn.IFERROR((C70/B70*100),0)</f>
        <v>116.47799736548001</v>
      </c>
      <c r="E70" s="21">
        <v>2854.0709065490046</v>
      </c>
      <c r="F70" s="21">
        <v>3368.9672550560063</v>
      </c>
      <c r="G70" s="35">
        <f>_xlfn.IFERROR((F70/E70*100),0)</f>
        <v>118.04076932095523</v>
      </c>
      <c r="H70" s="45">
        <f>IF(C70&lt;&gt;0,F70/C70*100-100," ")</f>
        <v>19.116841789165235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7074.043727029</v>
      </c>
      <c r="C73" s="15">
        <v>3852.7791572979995</v>
      </c>
      <c r="D73" s="52">
        <f>_xlfn.IFERROR((C73/B73*100),0)</f>
        <v>54.463603929631255</v>
      </c>
      <c r="E73" s="15">
        <v>7786.627888139998</v>
      </c>
      <c r="F73" s="15">
        <v>4522.209562841</v>
      </c>
      <c r="G73" s="27">
        <f>_xlfn.IFERROR((F73/E73*100),0)</f>
        <v>58.076610669027694</v>
      </c>
      <c r="H73" s="41">
        <f>IF(C73&lt;&gt;0,F73/C73*100-100," ")</f>
        <v>17.375260252717936</v>
      </c>
    </row>
    <row r="74" spans="1:8" s="30" customFormat="1" ht="12.75">
      <c r="A74" s="19" t="s">
        <v>22</v>
      </c>
      <c r="B74" s="17">
        <v>7014.714267893</v>
      </c>
      <c r="C74" s="17">
        <v>3819.389806027</v>
      </c>
      <c r="D74" s="53">
        <f>_xlfn.IFERROR((C74/B74*100),0)</f>
        <v>54.44825919009563</v>
      </c>
      <c r="E74" s="17">
        <v>7732.7797026459975</v>
      </c>
      <c r="F74" s="17">
        <v>4493.483125369</v>
      </c>
      <c r="G74" s="28">
        <f>_xlfn.IFERROR((F74/E74*100),0)</f>
        <v>58.10954531436378</v>
      </c>
      <c r="H74" s="42">
        <f>IF(C74&lt;&gt;0,F74/C74*100-100," ")</f>
        <v>17.64924120282984</v>
      </c>
    </row>
    <row r="75" spans="1:8" s="30" customFormat="1" ht="12.75">
      <c r="A75" s="19" t="s">
        <v>23</v>
      </c>
      <c r="B75" s="17">
        <v>59.329459136000004</v>
      </c>
      <c r="C75" s="17">
        <v>33.389351271</v>
      </c>
      <c r="D75" s="53">
        <f>_xlfn.IFERROR((C75/B75*100),0)</f>
        <v>56.27786222433295</v>
      </c>
      <c r="E75" s="17">
        <v>53.848185494000006</v>
      </c>
      <c r="F75" s="17">
        <v>28.726437472</v>
      </c>
      <c r="G75" s="28">
        <f>_xlfn.IFERROR((F75/E75*100),0)</f>
        <v>53.347085344594994</v>
      </c>
      <c r="H75" s="42">
        <f>IF(C75&lt;&gt;0,F75/C75*100-100," ")</f>
        <v>-13.96527222453085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-4645.870174318001</v>
      </c>
      <c r="C77" s="25">
        <v>-1024.491230542</v>
      </c>
      <c r="D77" s="57">
        <f>_xlfn.IFERROR((C77/B77*100),0)</f>
        <v>22.051654310215245</v>
      </c>
      <c r="E77" s="25">
        <v>-4932.556981590993</v>
      </c>
      <c r="F77" s="25">
        <v>-1153.2423077849935</v>
      </c>
      <c r="G77" s="57">
        <f>_xlfn.IFERROR((F77/E77*100),0)</f>
        <v>23.380212577149308</v>
      </c>
      <c r="H77" s="99">
        <f>IF(C77&lt;&gt;0,F77/C77*100-100," ")</f>
        <v>12.567318626522407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5.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-734.001579279</v>
      </c>
      <c r="C81" s="15">
        <v>1334.4609286006203</v>
      </c>
      <c r="D81" s="52">
        <f aca="true" t="shared" si="6" ref="D81:D86">_xlfn.IFERROR((C81/B81*100),0)</f>
        <v>-181.80627484636253</v>
      </c>
      <c r="E81" s="15">
        <v>-958.7404572879999</v>
      </c>
      <c r="F81" s="15">
        <v>2144.0947086129454</v>
      </c>
      <c r="G81" s="27">
        <f aca="true" t="shared" si="7" ref="G81:G93">_xlfn.IFERROR((F81/E81*100),0)</f>
        <v>-223.6366153440495</v>
      </c>
      <c r="H81" s="41">
        <f aca="true" t="shared" si="8" ref="H81:H86">IF(C81&lt;&gt;0,F81/C81*100-100," ")</f>
        <v>60.67122406208969</v>
      </c>
    </row>
    <row r="82" spans="1:8" s="30" customFormat="1" ht="12.75" hidden="1">
      <c r="A82" s="19" t="s">
        <v>27</v>
      </c>
      <c r="B82" s="17">
        <v>-734.001579279</v>
      </c>
      <c r="C82" s="17">
        <v>1334.4609286006203</v>
      </c>
      <c r="D82" s="53">
        <f t="shared" si="6"/>
        <v>-181.80627484636253</v>
      </c>
      <c r="E82" s="17">
        <v>-958.7404572879999</v>
      </c>
      <c r="F82" s="17">
        <v>2144.0947086129454</v>
      </c>
      <c r="G82" s="28">
        <f t="shared" si="7"/>
        <v>-223.6366153440495</v>
      </c>
      <c r="H82" s="42">
        <f t="shared" si="8"/>
        <v>60.67122406208969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3911.8685950390004</v>
      </c>
      <c r="C84" s="15">
        <v>2257.6514741840006</v>
      </c>
      <c r="D84" s="52">
        <f t="shared" si="6"/>
        <v>57.712865842353075</v>
      </c>
      <c r="E84" s="15">
        <v>3973.8165243029994</v>
      </c>
      <c r="F84" s="15">
        <v>3347.8124350519997</v>
      </c>
      <c r="G84" s="27">
        <f t="shared" si="7"/>
        <v>84.24677925056443</v>
      </c>
      <c r="H84" s="41">
        <f t="shared" si="8"/>
        <v>48.287389498949295</v>
      </c>
    </row>
    <row r="85" spans="1:8" s="30" customFormat="1" ht="15" customHeight="1" hidden="1">
      <c r="A85" s="19" t="s">
        <v>27</v>
      </c>
      <c r="B85" s="17">
        <v>-667.885220183</v>
      </c>
      <c r="C85" s="17">
        <v>-1203.4003355099996</v>
      </c>
      <c r="D85" s="59">
        <f t="shared" si="6"/>
        <v>180.1807105688413</v>
      </c>
      <c r="E85" s="17">
        <v>-311.952522057</v>
      </c>
      <c r="F85" s="17">
        <v>-582.2070651560003</v>
      </c>
      <c r="G85" s="28">
        <f t="shared" si="7"/>
        <v>186.63322909427205</v>
      </c>
      <c r="H85" s="42">
        <f t="shared" si="8"/>
        <v>-51.61983523053767</v>
      </c>
    </row>
    <row r="86" spans="1:8" s="30" customFormat="1" ht="12.75" hidden="1">
      <c r="A86" s="19" t="s">
        <v>28</v>
      </c>
      <c r="B86" s="17">
        <v>4579.753815222</v>
      </c>
      <c r="C86" s="17">
        <v>3461.051809694001</v>
      </c>
      <c r="D86" s="59">
        <f t="shared" si="6"/>
        <v>75.57287900913575</v>
      </c>
      <c r="E86" s="17">
        <v>4285.769046359999</v>
      </c>
      <c r="F86" s="17">
        <v>3930.019500208</v>
      </c>
      <c r="G86" s="28">
        <f t="shared" si="7"/>
        <v>91.69928331872794</v>
      </c>
      <c r="H86" s="42">
        <f t="shared" si="8"/>
        <v>13.549860455728393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-103.87916752699999</v>
      </c>
      <c r="C88" s="15">
        <v>-615.123885163</v>
      </c>
      <c r="D88" s="60">
        <f>_xlfn.IFERROR((C88/B88*100),0)</f>
        <v>592.1532678851306</v>
      </c>
      <c r="E88" s="15">
        <v>-111.80666998400001</v>
      </c>
      <c r="F88" s="15">
        <v>-525.0163751650002</v>
      </c>
      <c r="G88" s="60">
        <f t="shared" si="7"/>
        <v>469.5751829833875</v>
      </c>
      <c r="H88" s="85">
        <f aca="true" t="shared" si="9" ref="H88:H95">IF(C88&lt;&gt;0,F88/C88*100-100," ")</f>
        <v>-14.648676822900867</v>
      </c>
    </row>
    <row r="89" spans="1:8" s="39" customFormat="1" ht="12.75" hidden="1">
      <c r="A89" s="19" t="s">
        <v>31</v>
      </c>
      <c r="B89" s="88">
        <v>0</v>
      </c>
      <c r="C89" s="88">
        <v>1453.8627771539998</v>
      </c>
      <c r="D89" s="89">
        <f>_xlfn.IFERROR((C89/B89*100),0)</f>
        <v>0</v>
      </c>
      <c r="E89" s="88">
        <v>0</v>
      </c>
      <c r="F89" s="23">
        <v>1550.8598613389995</v>
      </c>
      <c r="G89" s="61">
        <f t="shared" si="7"/>
        <v>0</v>
      </c>
      <c r="H89" s="86">
        <f t="shared" si="9"/>
        <v>6.671680829113441</v>
      </c>
    </row>
    <row r="90" spans="1:8" s="39" customFormat="1" ht="12.75" hidden="1">
      <c r="A90" s="19" t="s">
        <v>32</v>
      </c>
      <c r="B90" s="88">
        <v>103.87916752699999</v>
      </c>
      <c r="C90" s="88">
        <v>2068.986662317</v>
      </c>
      <c r="D90" s="89">
        <f>_xlfn.IFERROR((C90/B90*100),0)</f>
        <v>1991.724338548665</v>
      </c>
      <c r="E90" s="88">
        <v>111.80666998400001</v>
      </c>
      <c r="F90" s="23">
        <v>2075.8762365039997</v>
      </c>
      <c r="G90" s="61">
        <f t="shared" si="7"/>
        <v>1856.6658293293826</v>
      </c>
      <c r="H90" s="86">
        <f t="shared" si="9"/>
        <v>0.3329926824798406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1021.4293794276208</v>
      </c>
      <c r="D92" s="91">
        <f>_xlfn.IFERROR((C92/B92*100),0)</f>
        <v>31.715747959324702</v>
      </c>
      <c r="E92" s="90">
        <v>3220.574777986</v>
      </c>
      <c r="F92" s="24">
        <v>1759.4179845189453</v>
      </c>
      <c r="G92" s="62">
        <f t="shared" si="7"/>
        <v>54.630558388065275</v>
      </c>
      <c r="H92" s="87">
        <f t="shared" si="9"/>
        <v>72.25057551260878</v>
      </c>
    </row>
    <row r="93" spans="1:8" s="39" customFormat="1" ht="12.75">
      <c r="A93" s="16" t="s">
        <v>67</v>
      </c>
      <c r="B93" s="88">
        <v>3220.574777986</v>
      </c>
      <c r="C93" s="88">
        <v>1021.4293794276208</v>
      </c>
      <c r="D93" s="89">
        <f>_xlfn.IFERROR((C93/B93*100),0)</f>
        <v>31.715747959324702</v>
      </c>
      <c r="E93" s="88">
        <v>3220.574777986</v>
      </c>
      <c r="F93" s="23">
        <v>1759.4179845189453</v>
      </c>
      <c r="G93" s="61">
        <f t="shared" si="7"/>
        <v>54.630558388065275</v>
      </c>
      <c r="H93" s="86">
        <f t="shared" si="9"/>
        <v>72.25057551260878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>
      <c r="A95" s="14" t="s">
        <v>34</v>
      </c>
      <c r="B95" s="90">
        <v>0</v>
      </c>
      <c r="C95" s="90">
        <v>-101.3006849586206</v>
      </c>
      <c r="D95" s="91">
        <f>_xlfn.IFERROR((C95/B95*100),0)</f>
        <v>0</v>
      </c>
      <c r="E95" s="90">
        <v>6.366462912410498E-12</v>
      </c>
      <c r="F95" s="24">
        <v>50.47541865405378</v>
      </c>
      <c r="G95" s="62"/>
      <c r="H95" s="87">
        <f t="shared" si="9"/>
        <v>-149.8273221693141</v>
      </c>
    </row>
    <row r="96" spans="2:6" ht="14.2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4.25">
      <c r="A98" s="50" t="s">
        <v>66</v>
      </c>
      <c r="B98" s="92"/>
      <c r="C98" s="92"/>
      <c r="D98" s="92"/>
      <c r="E98" s="92"/>
      <c r="F98" s="23"/>
    </row>
    <row r="99" spans="2:5" ht="14.25">
      <c r="B99" s="92"/>
      <c r="C99" s="92"/>
      <c r="D99" s="92"/>
      <c r="E99" s="92"/>
    </row>
    <row r="100" spans="2:5" ht="14.25">
      <c r="B100" s="92"/>
      <c r="C100" s="92"/>
      <c r="D100" s="92"/>
      <c r="E100" s="92"/>
    </row>
    <row r="101" spans="2:5" ht="14.25">
      <c r="B101" s="92"/>
      <c r="C101" s="92"/>
      <c r="D101" s="92"/>
      <c r="E101" s="92"/>
    </row>
    <row r="102" spans="2:5" ht="14.25">
      <c r="B102" s="92"/>
      <c r="C102" s="92"/>
      <c r="D102" s="92"/>
      <c r="E102" s="92"/>
    </row>
    <row r="103" spans="2:5" ht="14.25">
      <c r="B103" s="92"/>
      <c r="C103" s="92"/>
      <c r="D103" s="92"/>
      <c r="E103" s="92"/>
    </row>
    <row r="104" spans="2:5" ht="14.25">
      <c r="B104" s="92"/>
      <c r="C104" s="92"/>
      <c r="D104" s="92"/>
      <c r="E104" s="92"/>
    </row>
    <row r="105" spans="2:5" ht="14.25">
      <c r="B105" s="92"/>
      <c r="C105" s="92"/>
      <c r="D105" s="92"/>
      <c r="E105" s="92"/>
    </row>
    <row r="106" spans="2:5" ht="14.25">
      <c r="B106" s="92"/>
      <c r="C106" s="92"/>
      <c r="D106" s="92"/>
      <c r="E106" s="92"/>
    </row>
    <row r="107" spans="2:5" ht="14.25">
      <c r="B107" s="92"/>
      <c r="C107" s="92"/>
      <c r="D107" s="92"/>
      <c r="E107" s="92"/>
    </row>
    <row r="108" spans="2:5" ht="14.25">
      <c r="B108" s="92"/>
      <c r="C108" s="92"/>
      <c r="D108" s="92"/>
      <c r="E108" s="92"/>
    </row>
  </sheetData>
  <sheetProtection/>
  <mergeCells count="12">
    <mergeCell ref="H9:H10"/>
    <mergeCell ref="A3:H3"/>
    <mergeCell ref="A9:A10"/>
    <mergeCell ref="B9:B10"/>
    <mergeCell ref="C9:C10"/>
    <mergeCell ref="D9:D10"/>
    <mergeCell ref="A2:H2"/>
    <mergeCell ref="A5:H5"/>
    <mergeCell ref="A6:H6"/>
    <mergeCell ref="E9:E10"/>
    <mergeCell ref="F9:F10"/>
    <mergeCell ref="G9:G10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tabSelected="1" zoomScalePageLayoutView="0" workbookViewId="0" topLeftCell="A43">
      <selection activeCell="O85" sqref="O85"/>
    </sheetView>
  </sheetViews>
  <sheetFormatPr defaultColWidth="11.00390625" defaultRowHeight="14.25" outlineLevelRow="2"/>
  <cols>
    <col min="1" max="1" width="46.00390625" style="6" customWidth="1"/>
    <col min="2" max="3" width="6.00390625" style="6" bestFit="1" customWidth="1"/>
    <col min="4" max="4" width="6.00390625" style="6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4" t="s">
        <v>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.75" customHeight="1">
      <c r="A3" s="105" t="s">
        <v>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4" t="s">
        <v>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56" ht="18.75">
      <c r="A6" s="104" t="s">
        <v>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0" t="s">
        <v>1</v>
      </c>
      <c r="B9" s="102" t="s">
        <v>68</v>
      </c>
      <c r="C9" s="102" t="s">
        <v>69</v>
      </c>
      <c r="D9" s="102" t="s">
        <v>70</v>
      </c>
      <c r="E9" s="102" t="s">
        <v>71</v>
      </c>
      <c r="F9" s="102" t="s">
        <v>72</v>
      </c>
      <c r="G9" s="102" t="s">
        <v>73</v>
      </c>
      <c r="H9" s="102" t="s">
        <v>74</v>
      </c>
      <c r="I9" s="102" t="s">
        <v>75</v>
      </c>
      <c r="J9" s="102" t="s">
        <v>76</v>
      </c>
      <c r="K9" s="102" t="s">
        <v>77</v>
      </c>
      <c r="L9" s="102" t="s">
        <v>78</v>
      </c>
      <c r="M9" s="102" t="s">
        <v>79</v>
      </c>
      <c r="N9" s="102" t="s">
        <v>80</v>
      </c>
    </row>
    <row r="10" spans="1:14" s="11" customFormat="1" ht="23.25" customHeight="1" thickBot="1">
      <c r="A10" s="101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s="14" customFormat="1" ht="12.75">
      <c r="A11" s="12" t="s">
        <v>7</v>
      </c>
      <c r="B11" s="64">
        <v>2141.161954494</v>
      </c>
      <c r="C11" s="64">
        <v>2200.0980520189996</v>
      </c>
      <c r="D11" s="65">
        <v>2254.668396828</v>
      </c>
      <c r="E11" s="65">
        <v>2364.326537658</v>
      </c>
      <c r="F11" s="65">
        <v>2905.0983682309998</v>
      </c>
      <c r="G11" s="65">
        <v>2359.3407100130003</v>
      </c>
      <c r="H11" s="65">
        <v>2713.7011405139997</v>
      </c>
      <c r="I11" s="65">
        <v>2707.996534767</v>
      </c>
      <c r="J11" s="65">
        <v>2767.957694777</v>
      </c>
      <c r="K11" s="65">
        <v>2479.535444596</v>
      </c>
      <c r="L11" s="65">
        <v>2802.433667514</v>
      </c>
      <c r="M11" s="65">
        <v>0</v>
      </c>
      <c r="N11" s="65">
        <f>+SUM(B11:M11)</f>
        <v>27696.318501411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1583.465110435</v>
      </c>
      <c r="C13" s="66">
        <v>1265.1477241479997</v>
      </c>
      <c r="D13" s="67">
        <v>1484.5084198729999</v>
      </c>
      <c r="E13" s="67">
        <v>1931.2282003149996</v>
      </c>
      <c r="F13" s="67">
        <v>2236.274292834</v>
      </c>
      <c r="G13" s="67">
        <v>1733.5269632600002</v>
      </c>
      <c r="H13" s="67">
        <v>2042.855915714</v>
      </c>
      <c r="I13" s="67">
        <v>1800.97055525</v>
      </c>
      <c r="J13" s="67">
        <v>2079.019383143</v>
      </c>
      <c r="K13" s="67">
        <v>1781.0159855190004</v>
      </c>
      <c r="L13" s="67">
        <v>2053.334149191</v>
      </c>
      <c r="M13" s="67">
        <v>0</v>
      </c>
      <c r="N13" s="67">
        <f>+SUM(B13:M13)</f>
        <v>19991.346699682003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97.11591714000001</v>
      </c>
      <c r="C15" s="66">
        <v>494.635433703</v>
      </c>
      <c r="D15" s="67">
        <v>94.974814815</v>
      </c>
      <c r="E15" s="67">
        <v>85.75748175599999</v>
      </c>
      <c r="F15" s="67">
        <v>125.141538519</v>
      </c>
      <c r="G15" s="67">
        <v>116.965368257</v>
      </c>
      <c r="H15" s="67">
        <v>150.213224002</v>
      </c>
      <c r="I15" s="67">
        <v>202.561617961</v>
      </c>
      <c r="J15" s="67">
        <v>161.498470694</v>
      </c>
      <c r="K15" s="67">
        <v>133.167586957</v>
      </c>
      <c r="L15" s="67">
        <v>182.314803729</v>
      </c>
      <c r="M15" s="67">
        <v>0</v>
      </c>
      <c r="N15" s="67">
        <f aca="true" t="shared" si="0" ref="N15:N70">+SUM(B15:M15)</f>
        <v>1844.3462575329995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41.61954618000001</v>
      </c>
      <c r="C17" s="66">
        <v>53.44431091199999</v>
      </c>
      <c r="D17" s="67">
        <v>70.039710186</v>
      </c>
      <c r="E17" s="67">
        <v>57.430151459</v>
      </c>
      <c r="F17" s="67">
        <v>165.96701027900002</v>
      </c>
      <c r="G17" s="67">
        <v>66.554855009</v>
      </c>
      <c r="H17" s="67">
        <v>66.14212275800001</v>
      </c>
      <c r="I17" s="67">
        <v>163.692882163</v>
      </c>
      <c r="J17" s="67">
        <v>73.344774021</v>
      </c>
      <c r="K17" s="67">
        <v>160.04805085000004</v>
      </c>
      <c r="L17" s="67">
        <v>139.212523604</v>
      </c>
      <c r="M17" s="67">
        <v>0</v>
      </c>
      <c r="N17" s="67">
        <f t="shared" si="0"/>
        <v>1057.4959374210002</v>
      </c>
      <c r="O17" s="14"/>
      <c r="P17" s="14"/>
    </row>
    <row r="18" spans="1:16" s="30" customFormat="1" ht="12.75" customHeight="1">
      <c r="A18" s="16" t="s">
        <v>9</v>
      </c>
      <c r="B18" s="68">
        <v>0.806657245</v>
      </c>
      <c r="C18" s="68">
        <v>0.359783452</v>
      </c>
      <c r="D18" s="69">
        <v>0.958734133</v>
      </c>
      <c r="E18" s="69">
        <v>0</v>
      </c>
      <c r="F18" s="69">
        <v>21.9297344</v>
      </c>
      <c r="G18" s="69">
        <v>0</v>
      </c>
      <c r="H18" s="69">
        <v>0</v>
      </c>
      <c r="I18" s="69">
        <v>101.003768172</v>
      </c>
      <c r="J18" s="69">
        <v>0</v>
      </c>
      <c r="K18" s="69">
        <v>1.478615719</v>
      </c>
      <c r="L18" s="69">
        <v>34.8849424</v>
      </c>
      <c r="M18" s="69">
        <v>0</v>
      </c>
      <c r="N18" s="69">
        <f t="shared" si="0"/>
        <v>161.422235521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0.359783452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101.003768172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101.363551624</v>
      </c>
      <c r="O19" s="14"/>
      <c r="P19" s="14"/>
    </row>
    <row r="20" spans="1:16" s="30" customFormat="1" ht="12.75" customHeight="1" hidden="1">
      <c r="A20" s="16" t="s">
        <v>50</v>
      </c>
      <c r="B20" s="68">
        <v>0.806657245</v>
      </c>
      <c r="C20" s="68">
        <v>0</v>
      </c>
      <c r="D20" s="69">
        <v>0.958734133</v>
      </c>
      <c r="E20" s="69">
        <v>0</v>
      </c>
      <c r="F20" s="69">
        <v>21.9297344</v>
      </c>
      <c r="G20" s="69">
        <v>0</v>
      </c>
      <c r="H20" s="69">
        <v>0</v>
      </c>
      <c r="I20" s="69">
        <v>0</v>
      </c>
      <c r="J20" s="69">
        <v>0</v>
      </c>
      <c r="K20" s="69">
        <v>1.478615719</v>
      </c>
      <c r="L20" s="69">
        <v>34.8849424</v>
      </c>
      <c r="M20" s="69">
        <v>0</v>
      </c>
      <c r="N20" s="69">
        <f t="shared" si="0"/>
        <v>60.058683897</v>
      </c>
      <c r="O20" s="14"/>
      <c r="P20" s="14"/>
    </row>
    <row r="21" spans="1:16" s="30" customFormat="1" ht="12.75" customHeight="1">
      <c r="A21" s="16" t="s">
        <v>10</v>
      </c>
      <c r="B21" s="68">
        <v>0.20612412</v>
      </c>
      <c r="C21" s="68">
        <v>1.3865647980000002</v>
      </c>
      <c r="D21" s="69">
        <v>0.8699294710000001</v>
      </c>
      <c r="E21" s="69">
        <v>0</v>
      </c>
      <c r="F21" s="69">
        <v>17.617339829</v>
      </c>
      <c r="G21" s="69">
        <v>0.225820177</v>
      </c>
      <c r="H21" s="69">
        <v>0.13951872199999998</v>
      </c>
      <c r="I21" s="69">
        <v>0.18880950300000002</v>
      </c>
      <c r="J21" s="69">
        <v>9.313123555</v>
      </c>
      <c r="K21" s="69">
        <v>92.999460661</v>
      </c>
      <c r="L21" s="69">
        <v>41.970191841</v>
      </c>
      <c r="M21" s="69">
        <v>0</v>
      </c>
      <c r="N21" s="69">
        <f t="shared" si="0"/>
        <v>164.916882677</v>
      </c>
      <c r="O21" s="14"/>
      <c r="P21" s="14"/>
    </row>
    <row r="22" spans="1:16" s="30" customFormat="1" ht="12.75" customHeight="1" hidden="1">
      <c r="A22" s="16" t="s">
        <v>49</v>
      </c>
      <c r="B22" s="68">
        <v>0.20612412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0.13951872199999998</v>
      </c>
      <c r="I22" s="69">
        <v>0</v>
      </c>
      <c r="J22" s="69">
        <v>0.048313998</v>
      </c>
      <c r="K22" s="69">
        <v>0.095454545</v>
      </c>
      <c r="L22" s="69">
        <v>1.187777726</v>
      </c>
      <c r="M22" s="69">
        <v>0</v>
      </c>
      <c r="N22" s="69">
        <f t="shared" si="0"/>
        <v>1.677189111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1.3865647980000002</v>
      </c>
      <c r="D23" s="69">
        <v>0.8699294710000001</v>
      </c>
      <c r="E23" s="69">
        <v>0</v>
      </c>
      <c r="F23" s="69">
        <v>17.617339829</v>
      </c>
      <c r="G23" s="69">
        <v>0.225820177</v>
      </c>
      <c r="H23" s="69">
        <v>0</v>
      </c>
      <c r="I23" s="69">
        <v>0.18880950300000002</v>
      </c>
      <c r="J23" s="69">
        <v>9.264809557000001</v>
      </c>
      <c r="K23" s="69">
        <v>92.904006116</v>
      </c>
      <c r="L23" s="69">
        <v>40.782414115</v>
      </c>
      <c r="M23" s="69">
        <v>0</v>
      </c>
      <c r="N23" s="69">
        <f t="shared" si="0"/>
        <v>163.239693566</v>
      </c>
      <c r="O23" s="14"/>
      <c r="P23" s="14"/>
    </row>
    <row r="24" spans="1:16" s="30" customFormat="1" ht="12.75" customHeight="1">
      <c r="A24" s="16" t="s">
        <v>11</v>
      </c>
      <c r="B24" s="68">
        <v>40.606764815000005</v>
      </c>
      <c r="C24" s="68">
        <v>51.697962661999995</v>
      </c>
      <c r="D24" s="69">
        <v>68.211046582</v>
      </c>
      <c r="E24" s="69">
        <v>57.430151459</v>
      </c>
      <c r="F24" s="69">
        <v>126.41993605</v>
      </c>
      <c r="G24" s="69">
        <v>66.32903483199999</v>
      </c>
      <c r="H24" s="69">
        <v>66.00260403600001</v>
      </c>
      <c r="I24" s="69">
        <v>62.500304488000005</v>
      </c>
      <c r="J24" s="69">
        <v>64.031650466</v>
      </c>
      <c r="K24" s="69">
        <v>65.56997447000002</v>
      </c>
      <c r="L24" s="69">
        <v>62.357389362999996</v>
      </c>
      <c r="M24" s="69">
        <v>0</v>
      </c>
      <c r="N24" s="69">
        <f t="shared" si="0"/>
        <v>731.1568192230001</v>
      </c>
      <c r="O24" s="14"/>
      <c r="P24" s="14"/>
    </row>
    <row r="25" spans="1:16" s="30" customFormat="1" ht="12.75" customHeight="1" hidden="1">
      <c r="A25" s="16" t="s">
        <v>49</v>
      </c>
      <c r="B25" s="68">
        <v>40.606764815000005</v>
      </c>
      <c r="C25" s="68">
        <v>51.697962661999995</v>
      </c>
      <c r="D25" s="69">
        <v>68.211046582</v>
      </c>
      <c r="E25" s="69">
        <v>57.430151459</v>
      </c>
      <c r="F25" s="69">
        <v>126.41993605</v>
      </c>
      <c r="G25" s="69">
        <v>66.32903483199999</v>
      </c>
      <c r="H25" s="69">
        <v>66.00260403600001</v>
      </c>
      <c r="I25" s="69">
        <v>62.500304488000005</v>
      </c>
      <c r="J25" s="69">
        <v>64.031650466</v>
      </c>
      <c r="K25" s="69">
        <v>65.56997447000002</v>
      </c>
      <c r="L25" s="69">
        <v>62.357389362999996</v>
      </c>
      <c r="M25" s="69">
        <v>0</v>
      </c>
      <c r="N25" s="69">
        <f t="shared" si="0"/>
        <v>731.1568192230001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418.96138073900005</v>
      </c>
      <c r="C27" s="66">
        <v>386.87058325600003</v>
      </c>
      <c r="D27" s="67">
        <v>605.145451954</v>
      </c>
      <c r="E27" s="67">
        <v>289.910704128</v>
      </c>
      <c r="F27" s="67">
        <v>377.71552659900004</v>
      </c>
      <c r="G27" s="67">
        <v>442.293523487</v>
      </c>
      <c r="H27" s="67">
        <v>454.48987803999995</v>
      </c>
      <c r="I27" s="67">
        <v>540.7714793929999</v>
      </c>
      <c r="J27" s="67">
        <v>454.095066919</v>
      </c>
      <c r="K27" s="67">
        <v>405.30382127000007</v>
      </c>
      <c r="L27" s="67">
        <v>427.57219098999997</v>
      </c>
      <c r="M27" s="67">
        <v>0</v>
      </c>
      <c r="N27" s="67">
        <f t="shared" si="0"/>
        <v>4803.129606775001</v>
      </c>
      <c r="O27" s="14"/>
      <c r="P27" s="14"/>
    </row>
    <row r="28" spans="1:16" s="30" customFormat="1" ht="12.75">
      <c r="A28" s="16" t="s">
        <v>13</v>
      </c>
      <c r="B28" s="68">
        <v>166.510639505</v>
      </c>
      <c r="C28" s="68">
        <v>132.923093773</v>
      </c>
      <c r="D28" s="69">
        <v>159.884069285</v>
      </c>
      <c r="E28" s="69">
        <v>243.393520952</v>
      </c>
      <c r="F28" s="69">
        <v>308.34788832600003</v>
      </c>
      <c r="G28" s="69">
        <v>235.76337535500002</v>
      </c>
      <c r="H28" s="69">
        <v>231.289290204</v>
      </c>
      <c r="I28" s="69">
        <v>212.422824955</v>
      </c>
      <c r="J28" s="69">
        <v>216.907378624</v>
      </c>
      <c r="K28" s="69">
        <v>187.75496795700005</v>
      </c>
      <c r="L28" s="69">
        <v>142.44942563499998</v>
      </c>
      <c r="M28" s="69">
        <v>0</v>
      </c>
      <c r="N28" s="69">
        <f t="shared" si="0"/>
        <v>2237.6464745710005</v>
      </c>
      <c r="O28" s="14"/>
      <c r="P28" s="14"/>
    </row>
    <row r="29" spans="1:16" s="30" customFormat="1" ht="14.25" customHeight="1">
      <c r="A29" s="16" t="s">
        <v>40</v>
      </c>
      <c r="B29" s="68">
        <v>48.397897976</v>
      </c>
      <c r="C29" s="68">
        <v>120.211794935</v>
      </c>
      <c r="D29" s="69">
        <v>159.49796806499998</v>
      </c>
      <c r="E29" s="69">
        <v>121.807656488</v>
      </c>
      <c r="F29" s="69">
        <v>78.96942766400001</v>
      </c>
      <c r="G29" s="69">
        <v>135.77326926900002</v>
      </c>
      <c r="H29" s="69">
        <v>118.238497821</v>
      </c>
      <c r="I29" s="69">
        <v>126.650316963</v>
      </c>
      <c r="J29" s="69">
        <v>140.438250456</v>
      </c>
      <c r="K29" s="69">
        <v>116.44575651000001</v>
      </c>
      <c r="L29" s="69">
        <v>62.46776511</v>
      </c>
      <c r="M29" s="69">
        <v>0</v>
      </c>
      <c r="N29" s="69">
        <f t="shared" si="0"/>
        <v>1228.898601257</v>
      </c>
      <c r="O29" s="14"/>
      <c r="P29" s="14"/>
    </row>
    <row r="30" spans="1:16" s="30" customFormat="1" ht="14.25" customHeight="1">
      <c r="A30" s="47" t="s">
        <v>38</v>
      </c>
      <c r="B30" s="68">
        <v>118.11274152899999</v>
      </c>
      <c r="C30" s="68">
        <v>12.711298838000003</v>
      </c>
      <c r="D30" s="69">
        <v>0.38610121999998226</v>
      </c>
      <c r="E30" s="69">
        <v>121.58586446399998</v>
      </c>
      <c r="F30" s="69">
        <v>229.378460662</v>
      </c>
      <c r="G30" s="69">
        <v>99.99010608600001</v>
      </c>
      <c r="H30" s="69">
        <v>113.05079238299999</v>
      </c>
      <c r="I30" s="69">
        <v>85.772507992</v>
      </c>
      <c r="J30" s="69">
        <v>76.469128168</v>
      </c>
      <c r="K30" s="69">
        <v>71.30921144700001</v>
      </c>
      <c r="L30" s="69">
        <v>79.98166052499998</v>
      </c>
      <c r="M30" s="69">
        <v>0</v>
      </c>
      <c r="N30" s="69">
        <f t="shared" si="0"/>
        <v>1008.7478733139999</v>
      </c>
      <c r="O30" s="14"/>
      <c r="P30" s="14"/>
    </row>
    <row r="31" spans="1:16" s="30" customFormat="1" ht="12.75">
      <c r="A31" s="16" t="s">
        <v>14</v>
      </c>
      <c r="B31" s="68">
        <v>244.35700563300006</v>
      </c>
      <c r="C31" s="68">
        <v>244.96793529</v>
      </c>
      <c r="D31" s="69">
        <v>414.417109999</v>
      </c>
      <c r="E31" s="69">
        <v>39.82994260900001</v>
      </c>
      <c r="F31" s="69">
        <v>44.89527145099999</v>
      </c>
      <c r="G31" s="69">
        <v>191.95358757099999</v>
      </c>
      <c r="H31" s="69">
        <v>189.14219758999997</v>
      </c>
      <c r="I31" s="69">
        <v>206.027707806</v>
      </c>
      <c r="J31" s="69">
        <v>203.787755858</v>
      </c>
      <c r="K31" s="69">
        <v>173.671216579</v>
      </c>
      <c r="L31" s="69">
        <v>255.39947675900004</v>
      </c>
      <c r="M31" s="69">
        <v>0</v>
      </c>
      <c r="N31" s="69">
        <f t="shared" si="0"/>
        <v>2208.4492071450004</v>
      </c>
      <c r="O31" s="14"/>
      <c r="P31" s="14"/>
    </row>
    <row r="32" spans="1:16" s="30" customFormat="1" ht="14.25" customHeight="1">
      <c r="A32" s="16" t="s">
        <v>41</v>
      </c>
      <c r="B32" s="68">
        <v>162.851348502</v>
      </c>
      <c r="C32" s="68">
        <v>158.280397915</v>
      </c>
      <c r="D32" s="69">
        <v>303.110237267</v>
      </c>
      <c r="E32" s="69">
        <v>-32.651095446</v>
      </c>
      <c r="F32" s="69">
        <v>-53.926814701000005</v>
      </c>
      <c r="G32" s="69">
        <v>99.24907974399999</v>
      </c>
      <c r="H32" s="69">
        <v>92.166523873</v>
      </c>
      <c r="I32" s="69">
        <v>94.91146186900001</v>
      </c>
      <c r="J32" s="69">
        <v>108.42368992500002</v>
      </c>
      <c r="K32" s="69">
        <v>81.938060233</v>
      </c>
      <c r="L32" s="69">
        <v>155.5838981</v>
      </c>
      <c r="M32" s="69">
        <v>0</v>
      </c>
      <c r="N32" s="69">
        <f t="shared" si="0"/>
        <v>1169.936787281</v>
      </c>
      <c r="O32" s="14"/>
      <c r="P32" s="14"/>
    </row>
    <row r="33" spans="1:16" s="30" customFormat="1" ht="14.25" customHeight="1">
      <c r="A33" s="47" t="s">
        <v>39</v>
      </c>
      <c r="B33" s="68">
        <v>81.505657131</v>
      </c>
      <c r="C33" s="68">
        <v>86.687537375</v>
      </c>
      <c r="D33" s="69">
        <v>111.306872732</v>
      </c>
      <c r="E33" s="69">
        <v>72.481038055</v>
      </c>
      <c r="F33" s="69">
        <v>98.82208615199998</v>
      </c>
      <c r="G33" s="69">
        <v>92.704507827</v>
      </c>
      <c r="H33" s="69">
        <v>96.97567371699999</v>
      </c>
      <c r="I33" s="69">
        <v>111.116245937</v>
      </c>
      <c r="J33" s="69">
        <v>95.364065933</v>
      </c>
      <c r="K33" s="69">
        <v>91.73315634600002</v>
      </c>
      <c r="L33" s="69">
        <v>99.81557865900001</v>
      </c>
      <c r="M33" s="69">
        <v>0</v>
      </c>
      <c r="N33" s="69">
        <f t="shared" si="0"/>
        <v>1038.5124198639999</v>
      </c>
      <c r="O33" s="14"/>
      <c r="P33" s="14"/>
    </row>
    <row r="34" spans="1:16" s="30" customFormat="1" ht="12.75">
      <c r="A34" s="16" t="s">
        <v>12</v>
      </c>
      <c r="B34" s="68">
        <v>8.093735601</v>
      </c>
      <c r="C34" s="68">
        <v>8.979554193</v>
      </c>
      <c r="D34" s="69">
        <v>30.84427267</v>
      </c>
      <c r="E34" s="69">
        <v>6.687240566999999</v>
      </c>
      <c r="F34" s="69">
        <v>24.472366822000005</v>
      </c>
      <c r="G34" s="69">
        <v>14.576560560999999</v>
      </c>
      <c r="H34" s="69">
        <v>34.058390246</v>
      </c>
      <c r="I34" s="69">
        <v>122.320946632</v>
      </c>
      <c r="J34" s="69">
        <v>33.399932437</v>
      </c>
      <c r="K34" s="69">
        <v>43.877636734</v>
      </c>
      <c r="L34" s="69">
        <v>29.723288595999996</v>
      </c>
      <c r="M34" s="69">
        <v>0</v>
      </c>
      <c r="N34" s="69">
        <f t="shared" si="0"/>
        <v>357.033925059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2223.013673478001</v>
      </c>
      <c r="C36" s="70">
        <v>1980.2066483689998</v>
      </c>
      <c r="D36" s="71">
        <v>2034.908064797</v>
      </c>
      <c r="E36" s="71">
        <v>2224.624015647</v>
      </c>
      <c r="F36" s="71">
        <v>2261.7736789279998</v>
      </c>
      <c r="G36" s="71">
        <v>2195.646197563</v>
      </c>
      <c r="H36" s="71">
        <v>2260.684922764</v>
      </c>
      <c r="I36" s="71">
        <v>2333.546250842</v>
      </c>
      <c r="J36" s="71">
        <v>2118.9782032299995</v>
      </c>
      <c r="K36" s="71">
        <v>2418.2119088379995</v>
      </c>
      <c r="L36" s="71">
        <v>2275.7576818990005</v>
      </c>
      <c r="M36" s="71">
        <v>0</v>
      </c>
      <c r="N36" s="71">
        <f>+SUM(B36:M36)</f>
        <v>24327.351246355</v>
      </c>
    </row>
    <row r="37" spans="1:16" s="30" customFormat="1" ht="12.75">
      <c r="A37" s="19" t="s">
        <v>15</v>
      </c>
      <c r="B37" s="72">
        <v>985.5741283480004</v>
      </c>
      <c r="C37" s="72">
        <v>1025.347269598</v>
      </c>
      <c r="D37" s="73">
        <v>1026.9462768</v>
      </c>
      <c r="E37" s="73">
        <v>1034.5938921279999</v>
      </c>
      <c r="F37" s="73">
        <v>1026.856898761</v>
      </c>
      <c r="G37" s="73">
        <v>1209.774220276</v>
      </c>
      <c r="H37" s="73">
        <v>1071.2471129459998</v>
      </c>
      <c r="I37" s="73">
        <v>1070.2568842209998</v>
      </c>
      <c r="J37" s="73">
        <v>1066.2066960089999</v>
      </c>
      <c r="K37" s="73">
        <v>1083.2368975149998</v>
      </c>
      <c r="L37" s="73">
        <v>1135.2850696100002</v>
      </c>
      <c r="M37" s="73">
        <v>0</v>
      </c>
      <c r="N37" s="73">
        <f t="shared" si="0"/>
        <v>11735.325346212</v>
      </c>
      <c r="O37" s="14"/>
      <c r="P37" s="14"/>
    </row>
    <row r="38" spans="1:16" s="30" customFormat="1" ht="12.75">
      <c r="A38" s="16" t="s">
        <v>16</v>
      </c>
      <c r="B38" s="68">
        <v>85.19876155400001</v>
      </c>
      <c r="C38" s="68">
        <v>226.915432303</v>
      </c>
      <c r="D38" s="69">
        <v>235.637568085</v>
      </c>
      <c r="E38" s="69">
        <v>191.494050534</v>
      </c>
      <c r="F38" s="69">
        <v>225.983699726</v>
      </c>
      <c r="G38" s="69">
        <v>206.29261764499998</v>
      </c>
      <c r="H38" s="69">
        <v>202.081468291</v>
      </c>
      <c r="I38" s="69">
        <v>222.42819129999998</v>
      </c>
      <c r="J38" s="69">
        <v>210.578799429</v>
      </c>
      <c r="K38" s="69">
        <v>236.519849411</v>
      </c>
      <c r="L38" s="69">
        <v>251.48015103200004</v>
      </c>
      <c r="M38" s="69">
        <v>0</v>
      </c>
      <c r="N38" s="69">
        <f t="shared" si="0"/>
        <v>2294.61058931</v>
      </c>
      <c r="O38" s="14"/>
      <c r="P38" s="14"/>
    </row>
    <row r="39" spans="1:16" s="30" customFormat="1" ht="12.75" hidden="1">
      <c r="A39" s="48" t="s">
        <v>42</v>
      </c>
      <c r="B39" s="68">
        <v>37.744508536</v>
      </c>
      <c r="C39" s="68">
        <v>97.21046117</v>
      </c>
      <c r="D39" s="69">
        <v>125.109848042</v>
      </c>
      <c r="E39" s="69">
        <v>94.343911089</v>
      </c>
      <c r="F39" s="69">
        <v>116.56929065199999</v>
      </c>
      <c r="G39" s="69">
        <v>101.681209395</v>
      </c>
      <c r="H39" s="69">
        <v>103.948194954</v>
      </c>
      <c r="I39" s="69">
        <v>117.698179727</v>
      </c>
      <c r="J39" s="69">
        <v>118.446706282</v>
      </c>
      <c r="K39" s="69">
        <v>127.29038721</v>
      </c>
      <c r="L39" s="69">
        <v>130.190805662</v>
      </c>
      <c r="M39" s="69">
        <v>0</v>
      </c>
      <c r="N39" s="69">
        <f t="shared" si="0"/>
        <v>1170.233502719</v>
      </c>
      <c r="O39" s="14"/>
      <c r="P39" s="14"/>
    </row>
    <row r="40" spans="1:16" s="30" customFormat="1" ht="12.75" hidden="1">
      <c r="A40" s="48" t="s">
        <v>43</v>
      </c>
      <c r="B40" s="68">
        <v>24.241783305000002</v>
      </c>
      <c r="C40" s="68">
        <v>84.33176921</v>
      </c>
      <c r="D40" s="69">
        <v>105.88552625500002</v>
      </c>
      <c r="E40" s="69">
        <v>93.634254587</v>
      </c>
      <c r="F40" s="69">
        <v>103.771924422</v>
      </c>
      <c r="G40" s="69">
        <v>101.253279442</v>
      </c>
      <c r="H40" s="69">
        <v>98.119231218</v>
      </c>
      <c r="I40" s="69">
        <v>99.34571373600001</v>
      </c>
      <c r="J40" s="69">
        <v>88.704752124</v>
      </c>
      <c r="K40" s="69">
        <v>107.232816799</v>
      </c>
      <c r="L40" s="69">
        <v>115.99181487700001</v>
      </c>
      <c r="M40" s="69">
        <v>0</v>
      </c>
      <c r="N40" s="69">
        <f t="shared" si="0"/>
        <v>1022.5128659750001</v>
      </c>
      <c r="O40" s="14"/>
      <c r="P40" s="14"/>
    </row>
    <row r="41" spans="1:16" s="30" customFormat="1" ht="12.75" hidden="1">
      <c r="A41" s="48" t="s">
        <v>44</v>
      </c>
      <c r="B41" s="68">
        <v>0.0018195079999999998</v>
      </c>
      <c r="C41" s="68">
        <v>0.234707745</v>
      </c>
      <c r="D41" s="69">
        <v>4.3101921050000005</v>
      </c>
      <c r="E41" s="69">
        <v>3.476594718</v>
      </c>
      <c r="F41" s="69">
        <v>5.624804089</v>
      </c>
      <c r="G41" s="69">
        <v>0.7276539350000001</v>
      </c>
      <c r="H41" s="69">
        <v>0.006184090999999999</v>
      </c>
      <c r="I41" s="69">
        <v>4.877455030999999</v>
      </c>
      <c r="J41" s="69">
        <v>3.4253765159999996</v>
      </c>
      <c r="K41" s="69">
        <v>1.9966454020000002</v>
      </c>
      <c r="L41" s="69">
        <v>5.297530493</v>
      </c>
      <c r="M41" s="69">
        <v>0</v>
      </c>
      <c r="N41" s="69">
        <f t="shared" si="0"/>
        <v>29.978963632999996</v>
      </c>
      <c r="O41" s="14"/>
      <c r="P41" s="14"/>
    </row>
    <row r="42" spans="1:16" s="30" customFormat="1" ht="12.75" hidden="1">
      <c r="A42" s="48" t="s">
        <v>45</v>
      </c>
      <c r="B42" s="68">
        <v>23.21065020500001</v>
      </c>
      <c r="C42" s="68">
        <v>45.138494177999995</v>
      </c>
      <c r="D42" s="69">
        <v>0.3320016830000095</v>
      </c>
      <c r="E42" s="69">
        <v>0.03929013999999734</v>
      </c>
      <c r="F42" s="69">
        <v>0.01768056299997261</v>
      </c>
      <c r="G42" s="69">
        <v>2.6304748729999994</v>
      </c>
      <c r="H42" s="69">
        <v>0.007858027999987825</v>
      </c>
      <c r="I42" s="69">
        <v>0.5068428059999714</v>
      </c>
      <c r="J42" s="69">
        <v>0.0019645069999969563</v>
      </c>
      <c r="K42" s="69">
        <v>0</v>
      </c>
      <c r="L42" s="69">
        <v>0</v>
      </c>
      <c r="M42" s="69">
        <v>0</v>
      </c>
      <c r="N42" s="69">
        <f t="shared" si="0"/>
        <v>71.88525698299993</v>
      </c>
      <c r="O42" s="14"/>
      <c r="P42" s="14"/>
    </row>
    <row r="43" spans="1:16" s="30" customFormat="1" ht="12.75">
      <c r="A43" s="16" t="s">
        <v>17</v>
      </c>
      <c r="B43" s="68">
        <v>317.926286667</v>
      </c>
      <c r="C43" s="68">
        <v>36.997612087</v>
      </c>
      <c r="D43" s="69">
        <v>46.613511115</v>
      </c>
      <c r="E43" s="69">
        <v>113.75139199799999</v>
      </c>
      <c r="F43" s="69">
        <v>52.878476325</v>
      </c>
      <c r="G43" s="69">
        <v>17.810227117</v>
      </c>
      <c r="H43" s="69">
        <v>150.043711671</v>
      </c>
      <c r="I43" s="69">
        <v>197.768889357</v>
      </c>
      <c r="J43" s="69">
        <v>117.17878573299998</v>
      </c>
      <c r="K43" s="69">
        <v>124.43561802500001</v>
      </c>
      <c r="L43" s="69">
        <v>71.918462309</v>
      </c>
      <c r="M43" s="69">
        <v>0</v>
      </c>
      <c r="N43" s="69">
        <f t="shared" si="0"/>
        <v>1247.3229724039998</v>
      </c>
      <c r="O43" s="14"/>
      <c r="P43" s="14"/>
    </row>
    <row r="44" spans="1:16" s="30" customFormat="1" ht="12.75" hidden="1">
      <c r="A44" s="48" t="s">
        <v>46</v>
      </c>
      <c r="B44" s="68">
        <v>291.317659235</v>
      </c>
      <c r="C44" s="68">
        <v>5.09946389</v>
      </c>
      <c r="D44" s="69">
        <v>26.285483273</v>
      </c>
      <c r="E44" s="69">
        <v>111.31637601199999</v>
      </c>
      <c r="F44" s="69">
        <v>47.853563498</v>
      </c>
      <c r="G44" s="69">
        <v>11.147170101</v>
      </c>
      <c r="H44" s="69">
        <v>109.718072449</v>
      </c>
      <c r="I44" s="69">
        <v>182.415137343</v>
      </c>
      <c r="J44" s="69">
        <v>100.71085874799999</v>
      </c>
      <c r="K44" s="69">
        <v>122.09561802500001</v>
      </c>
      <c r="L44" s="69">
        <v>54.124673881</v>
      </c>
      <c r="M44" s="69">
        <v>0</v>
      </c>
      <c r="N44" s="69">
        <f t="shared" si="0"/>
        <v>1062.084076455</v>
      </c>
      <c r="O44" s="14"/>
      <c r="P44" s="14"/>
    </row>
    <row r="45" spans="1:16" s="30" customFormat="1" ht="12.75" hidden="1">
      <c r="A45" s="48" t="s">
        <v>47</v>
      </c>
      <c r="B45" s="68">
        <v>26.608627432000002</v>
      </c>
      <c r="C45" s="68">
        <v>31.898148196999998</v>
      </c>
      <c r="D45" s="69">
        <v>20.328027842</v>
      </c>
      <c r="E45" s="69">
        <v>2.435015986</v>
      </c>
      <c r="F45" s="69">
        <v>5.0249128270000005</v>
      </c>
      <c r="G45" s="69">
        <v>6.663057016</v>
      </c>
      <c r="H45" s="69">
        <v>40.325639222</v>
      </c>
      <c r="I45" s="69">
        <v>15.353752014</v>
      </c>
      <c r="J45" s="69">
        <v>16.467926985</v>
      </c>
      <c r="K45" s="69">
        <v>2.34</v>
      </c>
      <c r="L45" s="69">
        <v>17.793788428</v>
      </c>
      <c r="M45" s="69">
        <v>0</v>
      </c>
      <c r="N45" s="69">
        <f t="shared" si="0"/>
        <v>185.23889594899998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518.481780641</v>
      </c>
      <c r="C47" s="68">
        <v>288.60883006499995</v>
      </c>
      <c r="D47" s="69">
        <v>361.61742580500004</v>
      </c>
      <c r="E47" s="69">
        <v>532.582942632</v>
      </c>
      <c r="F47" s="69">
        <v>353.021701986</v>
      </c>
      <c r="G47" s="69">
        <v>343.74254986999995</v>
      </c>
      <c r="H47" s="69">
        <v>353.825731001</v>
      </c>
      <c r="I47" s="69">
        <v>339.26632138499997</v>
      </c>
      <c r="J47" s="69">
        <v>350.98896285</v>
      </c>
      <c r="K47" s="69">
        <v>371.660679914</v>
      </c>
      <c r="L47" s="69">
        <v>392.882826871</v>
      </c>
      <c r="M47" s="69">
        <v>0</v>
      </c>
      <c r="N47" s="69">
        <f t="shared" si="0"/>
        <v>4206.67975302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0.975028965</v>
      </c>
      <c r="C51" s="68">
        <v>9.739839353</v>
      </c>
      <c r="D51" s="69">
        <v>3.8532470960000005</v>
      </c>
      <c r="E51" s="69">
        <v>3.8601062190000013</v>
      </c>
      <c r="F51" s="69">
        <v>7.178630617</v>
      </c>
      <c r="G51" s="69">
        <v>3.6342167250000004</v>
      </c>
      <c r="H51" s="69">
        <v>6.736647758999999</v>
      </c>
      <c r="I51" s="69">
        <v>13.223090964</v>
      </c>
      <c r="J51" s="69">
        <v>4.8992874109999995</v>
      </c>
      <c r="K51" s="69">
        <v>3.827999808</v>
      </c>
      <c r="L51" s="69">
        <v>5.862225877</v>
      </c>
      <c r="M51" s="69">
        <v>0</v>
      </c>
      <c r="N51" s="69">
        <f t="shared" si="0"/>
        <v>63.79032079400001</v>
      </c>
      <c r="O51" s="14"/>
      <c r="P51" s="14"/>
    </row>
    <row r="52" spans="1:16" s="30" customFormat="1" ht="12.75" hidden="1">
      <c r="A52" s="16" t="s">
        <v>52</v>
      </c>
      <c r="B52" s="68">
        <v>0.975028965</v>
      </c>
      <c r="C52" s="68">
        <v>2.839839353</v>
      </c>
      <c r="D52" s="69">
        <v>4.403247096</v>
      </c>
      <c r="E52" s="69">
        <v>2.320050076</v>
      </c>
      <c r="F52" s="69">
        <v>6.3511406</v>
      </c>
      <c r="G52" s="69">
        <v>3.1342167250000004</v>
      </c>
      <c r="H52" s="69">
        <v>4.110730429999999</v>
      </c>
      <c r="I52" s="69">
        <v>9.290073564</v>
      </c>
      <c r="J52" s="69">
        <v>2.649287411</v>
      </c>
      <c r="K52" s="69">
        <v>3.827999808</v>
      </c>
      <c r="L52" s="69">
        <v>0.882120005</v>
      </c>
      <c r="M52" s="69">
        <v>0</v>
      </c>
      <c r="N52" s="69">
        <f t="shared" si="0"/>
        <v>40.783734033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6.9</v>
      </c>
      <c r="D53" s="69">
        <v>-0.55</v>
      </c>
      <c r="E53" s="69">
        <v>1.5400561430000017</v>
      </c>
      <c r="F53" s="69">
        <v>0.8274900169999999</v>
      </c>
      <c r="G53" s="69">
        <v>0.5</v>
      </c>
      <c r="H53" s="69">
        <v>2.625917329</v>
      </c>
      <c r="I53" s="69">
        <v>3.9330174</v>
      </c>
      <c r="J53" s="69">
        <v>2.25</v>
      </c>
      <c r="K53" s="69">
        <v>0</v>
      </c>
      <c r="L53" s="69">
        <v>4.980105872</v>
      </c>
      <c r="M53" s="69">
        <v>0</v>
      </c>
      <c r="N53" s="69">
        <f t="shared" si="0"/>
        <v>23.006586761000005</v>
      </c>
      <c r="O53" s="14"/>
      <c r="P53" s="14"/>
    </row>
    <row r="54" spans="1:16" s="30" customFormat="1" ht="12.75" hidden="1">
      <c r="A54" s="16" t="s">
        <v>82</v>
      </c>
      <c r="B54" s="68">
        <v>517.506751676</v>
      </c>
      <c r="C54" s="68">
        <v>278.86899071199997</v>
      </c>
      <c r="D54" s="69">
        <v>357.764178709</v>
      </c>
      <c r="E54" s="69">
        <v>528.722836413</v>
      </c>
      <c r="F54" s="69">
        <v>345.843071369</v>
      </c>
      <c r="G54" s="69">
        <v>340.10833314499996</v>
      </c>
      <c r="H54" s="69">
        <v>347.089083242</v>
      </c>
      <c r="I54" s="69">
        <v>326.043230421</v>
      </c>
      <c r="J54" s="69">
        <v>346.089675439</v>
      </c>
      <c r="K54" s="69">
        <v>367.832680106</v>
      </c>
      <c r="L54" s="69">
        <v>387.020600994</v>
      </c>
      <c r="M54" s="69">
        <v>0</v>
      </c>
      <c r="N54" s="69">
        <f t="shared" si="0"/>
        <v>4142.889432226</v>
      </c>
      <c r="O54" s="14"/>
      <c r="P54" s="14"/>
    </row>
    <row r="55" spans="1:16" s="30" customFormat="1" ht="12.75" hidden="1">
      <c r="A55" s="16" t="s">
        <v>52</v>
      </c>
      <c r="B55" s="68">
        <v>215.02634494</v>
      </c>
      <c r="C55" s="68">
        <v>257.967063539</v>
      </c>
      <c r="D55" s="69">
        <v>254.20926917699998</v>
      </c>
      <c r="E55" s="69">
        <v>272.45320788699996</v>
      </c>
      <c r="F55" s="69">
        <v>229.43776863099998</v>
      </c>
      <c r="G55" s="69">
        <v>240.56213568299998</v>
      </c>
      <c r="H55" s="69">
        <v>214.458235804</v>
      </c>
      <c r="I55" s="69">
        <v>175.02662086299995</v>
      </c>
      <c r="J55" s="69">
        <v>216.38287396000004</v>
      </c>
      <c r="K55" s="69">
        <v>195.72910191</v>
      </c>
      <c r="L55" s="69">
        <v>189.45195053499998</v>
      </c>
      <c r="M55" s="69">
        <v>0</v>
      </c>
      <c r="N55" s="69">
        <f t="shared" si="0"/>
        <v>2460.7045729289994</v>
      </c>
      <c r="O55" s="14"/>
      <c r="P55" s="14"/>
    </row>
    <row r="56" spans="1:16" s="30" customFormat="1" ht="12.75" hidden="1">
      <c r="A56" s="16" t="s">
        <v>53</v>
      </c>
      <c r="B56" s="68">
        <v>302.480406736</v>
      </c>
      <c r="C56" s="68">
        <v>20.901927173</v>
      </c>
      <c r="D56" s="69">
        <v>103.55490953200001</v>
      </c>
      <c r="E56" s="69">
        <v>256.269628526</v>
      </c>
      <c r="F56" s="69">
        <v>116.405302738</v>
      </c>
      <c r="G56" s="69">
        <v>99.546197462</v>
      </c>
      <c r="H56" s="69">
        <v>132.630847438</v>
      </c>
      <c r="I56" s="69">
        <v>151.016609558</v>
      </c>
      <c r="J56" s="69">
        <v>129.70680147899998</v>
      </c>
      <c r="K56" s="69">
        <v>172.10357819600003</v>
      </c>
      <c r="L56" s="69">
        <v>197.568650459</v>
      </c>
      <c r="M56" s="69">
        <v>0</v>
      </c>
      <c r="N56" s="69">
        <f t="shared" si="0"/>
        <v>1682.1848592970002</v>
      </c>
      <c r="O56" s="14"/>
      <c r="P56" s="14"/>
    </row>
    <row r="57" spans="1:16" s="30" customFormat="1" ht="12.75">
      <c r="A57" s="16" t="s">
        <v>18</v>
      </c>
      <c r="B57" s="68">
        <v>300.203103875</v>
      </c>
      <c r="C57" s="68">
        <v>365.770980957</v>
      </c>
      <c r="D57" s="69">
        <v>318.26151523199997</v>
      </c>
      <c r="E57" s="69">
        <v>322.68578282000004</v>
      </c>
      <c r="F57" s="69">
        <v>376.967672</v>
      </c>
      <c r="G57" s="69">
        <v>374.577356648</v>
      </c>
      <c r="H57" s="69">
        <v>342.91957181</v>
      </c>
      <c r="I57" s="69">
        <v>435.589822057</v>
      </c>
      <c r="J57" s="69">
        <v>341.82164018000003</v>
      </c>
      <c r="K57" s="69">
        <v>405.659889538</v>
      </c>
      <c r="L57" s="69">
        <v>373.816186882</v>
      </c>
      <c r="M57" s="69">
        <v>0</v>
      </c>
      <c r="N57" s="69">
        <f t="shared" si="0"/>
        <v>3958.273521999</v>
      </c>
      <c r="O57" s="14"/>
      <c r="P57" s="14"/>
    </row>
    <row r="58" spans="1:16" s="30" customFormat="1" ht="12.75">
      <c r="A58" s="16" t="s">
        <v>19</v>
      </c>
      <c r="B58" s="68">
        <v>15.629612392999999</v>
      </c>
      <c r="C58" s="68">
        <v>36.566523359</v>
      </c>
      <c r="D58" s="69">
        <v>45.831767760000005</v>
      </c>
      <c r="E58" s="69">
        <v>29.515955534999996</v>
      </c>
      <c r="F58" s="69">
        <v>226.06523013</v>
      </c>
      <c r="G58" s="69">
        <v>43.449226006999986</v>
      </c>
      <c r="H58" s="69">
        <v>140.567327045</v>
      </c>
      <c r="I58" s="69">
        <v>68.236142522</v>
      </c>
      <c r="J58" s="69">
        <v>32.20331902899999</v>
      </c>
      <c r="K58" s="69">
        <v>196.69897443500003</v>
      </c>
      <c r="L58" s="69">
        <v>50.374985195</v>
      </c>
      <c r="M58" s="69">
        <v>0</v>
      </c>
      <c r="N58" s="69">
        <f t="shared" si="0"/>
        <v>885.1390634100002</v>
      </c>
      <c r="O58" s="14"/>
      <c r="P58" s="14"/>
    </row>
    <row r="59" spans="1:16" s="30" customFormat="1" ht="12.75" hidden="1">
      <c r="A59" s="16" t="s">
        <v>54</v>
      </c>
      <c r="B59" s="68">
        <v>12.571214392999998</v>
      </c>
      <c r="C59" s="68">
        <v>32.737152359</v>
      </c>
      <c r="D59" s="69">
        <v>21.194530009999998</v>
      </c>
      <c r="E59" s="69">
        <v>28.126165535</v>
      </c>
      <c r="F59" s="69">
        <v>34.113861761</v>
      </c>
      <c r="G59" s="69">
        <v>41.00670202299999</v>
      </c>
      <c r="H59" s="69">
        <v>24.824607159</v>
      </c>
      <c r="I59" s="69">
        <v>55.352908608999996</v>
      </c>
      <c r="J59" s="69">
        <v>29.892920028999995</v>
      </c>
      <c r="K59" s="69">
        <v>62.766690387</v>
      </c>
      <c r="L59" s="69">
        <v>47.661045195</v>
      </c>
      <c r="M59" s="69">
        <v>0</v>
      </c>
      <c r="N59" s="69">
        <f t="shared" si="0"/>
        <v>390.24779745999996</v>
      </c>
      <c r="O59" s="14"/>
      <c r="P59" s="14"/>
    </row>
    <row r="60" spans="1:16" s="30" customFormat="1" ht="25.5" customHeight="1" hidden="1">
      <c r="A60" s="49" t="s">
        <v>55</v>
      </c>
      <c r="B60" s="68">
        <v>1.9</v>
      </c>
      <c r="C60" s="68">
        <v>2</v>
      </c>
      <c r="D60" s="69">
        <v>0.5</v>
      </c>
      <c r="E60" s="69">
        <v>5.27245</v>
      </c>
      <c r="F60" s="69">
        <v>2.494394484</v>
      </c>
      <c r="G60" s="69">
        <v>6</v>
      </c>
      <c r="H60" s="69">
        <v>7.1</v>
      </c>
      <c r="I60" s="69">
        <v>2</v>
      </c>
      <c r="J60" s="69">
        <v>2</v>
      </c>
      <c r="K60" s="69">
        <v>8</v>
      </c>
      <c r="L60" s="69">
        <v>12</v>
      </c>
      <c r="M60" s="69">
        <v>0</v>
      </c>
      <c r="N60" s="69">
        <f t="shared" si="0"/>
        <v>49.266844484</v>
      </c>
      <c r="O60" s="14"/>
      <c r="P60" s="14"/>
    </row>
    <row r="61" spans="1:16" s="30" customFormat="1" ht="12.75" customHeight="1" hidden="1">
      <c r="A61" s="49" t="s">
        <v>56</v>
      </c>
      <c r="B61" s="68">
        <v>6.599816478999999</v>
      </c>
      <c r="C61" s="68">
        <v>16.94288943</v>
      </c>
      <c r="D61" s="69">
        <v>13.943183274999999</v>
      </c>
      <c r="E61" s="69">
        <v>13.282775158000002</v>
      </c>
      <c r="F61" s="69">
        <v>21.843608295</v>
      </c>
      <c r="G61" s="69">
        <v>25.083794200999996</v>
      </c>
      <c r="H61" s="69">
        <v>8.703746459</v>
      </c>
      <c r="I61" s="69">
        <v>42.646167616</v>
      </c>
      <c r="J61" s="69">
        <v>16.357518172</v>
      </c>
      <c r="K61" s="69">
        <v>35.069937738</v>
      </c>
      <c r="L61" s="69">
        <v>18.813190898</v>
      </c>
      <c r="M61" s="69">
        <v>0</v>
      </c>
      <c r="N61" s="69">
        <f t="shared" si="0"/>
        <v>219.28662772099997</v>
      </c>
      <c r="O61" s="14"/>
      <c r="P61" s="14"/>
    </row>
    <row r="62" spans="1:16" s="30" customFormat="1" ht="25.5" customHeight="1" hidden="1">
      <c r="A62" s="49" t="s">
        <v>57</v>
      </c>
      <c r="B62" s="68">
        <v>0.9319779460000008</v>
      </c>
      <c r="C62" s="68">
        <v>11.056266335999998</v>
      </c>
      <c r="D62" s="69">
        <v>0.4417639200000003</v>
      </c>
      <c r="E62" s="69">
        <v>5.98482154</v>
      </c>
      <c r="F62" s="69">
        <v>6.717736448</v>
      </c>
      <c r="G62" s="69">
        <v>5.455379497999998</v>
      </c>
      <c r="H62" s="69">
        <v>6.595570519</v>
      </c>
      <c r="I62" s="69">
        <v>6.525802760999999</v>
      </c>
      <c r="J62" s="69">
        <v>7.500312906</v>
      </c>
      <c r="K62" s="69">
        <v>4.4745776809999995</v>
      </c>
      <c r="L62" s="69">
        <v>12.094147823000002</v>
      </c>
      <c r="M62" s="69">
        <v>0</v>
      </c>
      <c r="N62" s="69">
        <f t="shared" si="0"/>
        <v>67.77835737800001</v>
      </c>
      <c r="O62" s="14"/>
      <c r="P62" s="14"/>
    </row>
    <row r="63" spans="1:16" s="30" customFormat="1" ht="12.75" customHeight="1" hidden="1">
      <c r="A63" s="16" t="s">
        <v>58</v>
      </c>
      <c r="B63" s="68">
        <v>1.5502599689999998</v>
      </c>
      <c r="C63" s="68">
        <v>1.279836594</v>
      </c>
      <c r="D63" s="69">
        <v>3.621422816</v>
      </c>
      <c r="E63" s="69">
        <v>2.012958838</v>
      </c>
      <c r="F63" s="69">
        <v>1.7482958680000003</v>
      </c>
      <c r="G63" s="69">
        <v>2.942701658</v>
      </c>
      <c r="H63" s="69">
        <v>1.082463515</v>
      </c>
      <c r="I63" s="69">
        <v>2.819399716</v>
      </c>
      <c r="J63" s="69">
        <v>2.916928952</v>
      </c>
      <c r="K63" s="69">
        <v>13.893528302</v>
      </c>
      <c r="L63" s="69">
        <v>3.268206473</v>
      </c>
      <c r="M63" s="69">
        <v>0</v>
      </c>
      <c r="N63" s="69">
        <f t="shared" si="0"/>
        <v>37.136002701</v>
      </c>
      <c r="O63" s="14"/>
      <c r="P63" s="14"/>
    </row>
    <row r="64" spans="1:16" s="30" customFormat="1" ht="12.75" customHeight="1" hidden="1">
      <c r="A64" s="16" t="s">
        <v>59</v>
      </c>
      <c r="B64" s="68">
        <v>1.589159999</v>
      </c>
      <c r="C64" s="68">
        <v>1.458159999</v>
      </c>
      <c r="D64" s="69">
        <v>2.688159999</v>
      </c>
      <c r="E64" s="69">
        <v>1.573159999</v>
      </c>
      <c r="F64" s="69">
        <v>1.309826666</v>
      </c>
      <c r="G64" s="69">
        <v>1.5248266659999998</v>
      </c>
      <c r="H64" s="69">
        <v>1.342826666</v>
      </c>
      <c r="I64" s="69">
        <v>1.361538516</v>
      </c>
      <c r="J64" s="69">
        <v>1.118159999</v>
      </c>
      <c r="K64" s="69">
        <v>1.328646666</v>
      </c>
      <c r="L64" s="69">
        <v>1.4855000010000001</v>
      </c>
      <c r="M64" s="69">
        <v>0</v>
      </c>
      <c r="N64" s="69">
        <f t="shared" si="0"/>
        <v>16.779965175999997</v>
      </c>
      <c r="O64" s="14"/>
      <c r="P64" s="14"/>
    </row>
    <row r="65" spans="1:16" s="30" customFormat="1" ht="12.75" hidden="1">
      <c r="A65" s="16" t="s">
        <v>86</v>
      </c>
      <c r="B65" s="68">
        <v>3.058398</v>
      </c>
      <c r="C65" s="68">
        <v>3.829371</v>
      </c>
      <c r="D65" s="69">
        <v>24.637237750000004</v>
      </c>
      <c r="E65" s="69">
        <v>1.389789999999999</v>
      </c>
      <c r="F65" s="69">
        <v>191.951368369</v>
      </c>
      <c r="G65" s="69">
        <v>2.442523984</v>
      </c>
      <c r="H65" s="69">
        <v>115.742719886</v>
      </c>
      <c r="I65" s="69">
        <v>12.883233913000002</v>
      </c>
      <c r="J65" s="69">
        <v>2.3103989999999994</v>
      </c>
      <c r="K65" s="69">
        <v>133.932284048</v>
      </c>
      <c r="L65" s="69">
        <v>2.7139400000000022</v>
      </c>
      <c r="M65" s="69">
        <v>0</v>
      </c>
      <c r="N65" s="69">
        <f t="shared" si="0"/>
        <v>494.89126595000005</v>
      </c>
      <c r="O65" s="14"/>
      <c r="P65" s="14"/>
    </row>
    <row r="66" spans="1:16" s="30" customFormat="1" ht="12.75" customHeight="1" hidden="1">
      <c r="A66" s="16" t="s">
        <v>61</v>
      </c>
      <c r="B66" s="68">
        <v>3.058398</v>
      </c>
      <c r="C66" s="68">
        <v>3.829371</v>
      </c>
      <c r="D66" s="69">
        <v>2.733722000000005</v>
      </c>
      <c r="E66" s="69">
        <v>1.389789999999999</v>
      </c>
      <c r="F66" s="69">
        <v>2.122562</v>
      </c>
      <c r="G66" s="69">
        <v>2.442523984</v>
      </c>
      <c r="H66" s="69">
        <v>4.185652329</v>
      </c>
      <c r="I66" s="69">
        <v>2.5920698550000014</v>
      </c>
      <c r="J66" s="69">
        <v>2.3103989999999994</v>
      </c>
      <c r="K66" s="69">
        <v>1.5648230360000015</v>
      </c>
      <c r="L66" s="69">
        <v>2.7139400000000022</v>
      </c>
      <c r="M66" s="69">
        <v>0</v>
      </c>
      <c r="N66" s="69">
        <f t="shared" si="0"/>
        <v>28.94325120400001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21.90351575</v>
      </c>
      <c r="E68" s="69">
        <v>0</v>
      </c>
      <c r="F68" s="69">
        <v>189.828806369</v>
      </c>
      <c r="G68" s="69">
        <v>0</v>
      </c>
      <c r="H68" s="69">
        <v>111.557067557</v>
      </c>
      <c r="I68" s="69">
        <v>10.291164058</v>
      </c>
      <c r="J68" s="69">
        <v>0</v>
      </c>
      <c r="K68" s="69">
        <v>132.367461012</v>
      </c>
      <c r="L68" s="69">
        <v>0</v>
      </c>
      <c r="M68" s="69">
        <v>0</v>
      </c>
      <c r="N68" s="69">
        <f t="shared" si="0"/>
        <v>465.948014746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-81.85171898400085</v>
      </c>
      <c r="C70" s="74">
        <v>219.8914036499998</v>
      </c>
      <c r="D70" s="75">
        <v>219.76033203099996</v>
      </c>
      <c r="E70" s="75">
        <v>139.70252201099993</v>
      </c>
      <c r="F70" s="75">
        <v>643.324689303</v>
      </c>
      <c r="G70" s="75">
        <v>163.69451245000027</v>
      </c>
      <c r="H70" s="75">
        <v>453.01621774999967</v>
      </c>
      <c r="I70" s="75">
        <v>374.4502839249999</v>
      </c>
      <c r="J70" s="75">
        <v>648.9794915470006</v>
      </c>
      <c r="K70" s="75">
        <v>61.32353575800062</v>
      </c>
      <c r="L70" s="75">
        <v>526.6759856149993</v>
      </c>
      <c r="M70" s="75">
        <v>0</v>
      </c>
      <c r="N70" s="75">
        <f t="shared" si="0"/>
        <v>3368.9672550559994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379.26472738599995</v>
      </c>
      <c r="C73" s="66">
        <v>246.33501989299995</v>
      </c>
      <c r="D73" s="67">
        <v>470.491058238</v>
      </c>
      <c r="E73" s="67">
        <v>387.097889638</v>
      </c>
      <c r="F73" s="67">
        <v>466.57395322099995</v>
      </c>
      <c r="G73" s="67">
        <v>320.167357077</v>
      </c>
      <c r="H73" s="67">
        <v>290.9375354309999</v>
      </c>
      <c r="I73" s="67">
        <v>545.3582051400001</v>
      </c>
      <c r="J73" s="67">
        <v>431.28850184600003</v>
      </c>
      <c r="K73" s="67">
        <v>471.3298861850001</v>
      </c>
      <c r="L73" s="67">
        <v>513.3654287859998</v>
      </c>
      <c r="M73" s="67">
        <v>0</v>
      </c>
      <c r="N73" s="67">
        <f>+SUM(B73:M73)</f>
        <v>4522.209562841</v>
      </c>
      <c r="O73" s="14"/>
      <c r="P73" s="14"/>
    </row>
    <row r="74" spans="1:16" s="30" customFormat="1" ht="12.75">
      <c r="A74" s="16" t="s">
        <v>22</v>
      </c>
      <c r="B74" s="68">
        <v>377.38726643199993</v>
      </c>
      <c r="C74" s="68">
        <v>246.04209094299995</v>
      </c>
      <c r="D74" s="69">
        <v>462.29075959799997</v>
      </c>
      <c r="E74" s="69">
        <v>385.76112591000003</v>
      </c>
      <c r="F74" s="69">
        <v>463.853664011</v>
      </c>
      <c r="G74" s="69">
        <v>315.89029522100003</v>
      </c>
      <c r="H74" s="69">
        <v>290.9375354309999</v>
      </c>
      <c r="I74" s="69">
        <v>545.3531749800001</v>
      </c>
      <c r="J74" s="69">
        <v>427.25114017100003</v>
      </c>
      <c r="K74" s="69">
        <v>466.31516706200006</v>
      </c>
      <c r="L74" s="69">
        <v>512.4009056099999</v>
      </c>
      <c r="M74" s="69">
        <v>0</v>
      </c>
      <c r="N74" s="69">
        <f>+SUM(B74:M74)</f>
        <v>4493.483125369</v>
      </c>
      <c r="O74" s="14"/>
      <c r="P74" s="14"/>
    </row>
    <row r="75" spans="1:16" s="30" customFormat="1" ht="12.75">
      <c r="A75" s="16" t="s">
        <v>23</v>
      </c>
      <c r="B75" s="68">
        <v>1.8774609539999998</v>
      </c>
      <c r="C75" s="68">
        <v>0.29292894999999997</v>
      </c>
      <c r="D75" s="69">
        <v>8.200298640000002</v>
      </c>
      <c r="E75" s="69">
        <v>1.336763728</v>
      </c>
      <c r="F75" s="69">
        <v>2.72028921</v>
      </c>
      <c r="G75" s="69">
        <v>4.2770618559999996</v>
      </c>
      <c r="H75" s="69">
        <v>0</v>
      </c>
      <c r="I75" s="69">
        <v>0.0050301600000000005</v>
      </c>
      <c r="J75" s="69">
        <v>4.0373616750000005</v>
      </c>
      <c r="K75" s="69">
        <v>5.014719123</v>
      </c>
      <c r="L75" s="69">
        <v>0.964523176</v>
      </c>
      <c r="M75" s="69">
        <v>0</v>
      </c>
      <c r="N75" s="69">
        <f>+SUM(B75:M75)</f>
        <v>28.726437472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-461.1164463700008</v>
      </c>
      <c r="C77" s="77">
        <v>-26.44361624300015</v>
      </c>
      <c r="D77" s="78">
        <v>-250.73072620700003</v>
      </c>
      <c r="E77" s="78">
        <v>-247.3953676270001</v>
      </c>
      <c r="F77" s="78">
        <v>176.75073608200006</v>
      </c>
      <c r="G77" s="78">
        <v>-156.47284462699974</v>
      </c>
      <c r="H77" s="78">
        <v>162.07868231899977</v>
      </c>
      <c r="I77" s="78">
        <v>-170.90792121500021</v>
      </c>
      <c r="J77" s="78">
        <v>217.6909897010006</v>
      </c>
      <c r="K77" s="78">
        <v>-410.00635042699946</v>
      </c>
      <c r="L77" s="78">
        <v>13.310556828999438</v>
      </c>
      <c r="M77" s="78">
        <v>0</v>
      </c>
      <c r="N77" s="78">
        <f>+SUM(B77:M77)</f>
        <v>-1153.2423077850008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>
        <v>0</v>
      </c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-431.8327142949168</v>
      </c>
      <c r="C81" s="66">
        <v>-675.2775681017924</v>
      </c>
      <c r="D81" s="67">
        <v>2472.8614334204563</v>
      </c>
      <c r="E81" s="67">
        <v>-451.06178444554763</v>
      </c>
      <c r="F81" s="67">
        <v>751.5417838289185</v>
      </c>
      <c r="G81" s="67">
        <v>163.89526698804548</v>
      </c>
      <c r="H81" s="67">
        <v>134.26018143078232</v>
      </c>
      <c r="I81" s="67">
        <v>5.753962823</v>
      </c>
      <c r="J81" s="67">
        <v>18.056485611</v>
      </c>
      <c r="K81" s="67">
        <v>456.082416088</v>
      </c>
      <c r="L81" s="67">
        <v>-300.184754735</v>
      </c>
      <c r="M81" s="67">
        <v>0</v>
      </c>
      <c r="N81" s="67">
        <f>+SUM(B81:M81)</f>
        <v>2144.094708612946</v>
      </c>
      <c r="O81" s="14"/>
      <c r="P81" s="14"/>
    </row>
    <row r="82" spans="1:16" s="30" customFormat="1" ht="12.75">
      <c r="A82" s="16" t="s">
        <v>27</v>
      </c>
      <c r="B82" s="68">
        <v>-431.8327142949168</v>
      </c>
      <c r="C82" s="68">
        <v>-675.2775681017924</v>
      </c>
      <c r="D82" s="69">
        <v>2472.8614334204563</v>
      </c>
      <c r="E82" s="69">
        <v>-451.06178444554763</v>
      </c>
      <c r="F82" s="69">
        <v>751.5417838289185</v>
      </c>
      <c r="G82" s="69">
        <v>163.89526698804548</v>
      </c>
      <c r="H82" s="69">
        <v>134.26018143078232</v>
      </c>
      <c r="I82" s="69">
        <v>5.753962823</v>
      </c>
      <c r="J82" s="69">
        <v>18.056485611</v>
      </c>
      <c r="K82" s="69">
        <v>456.082416088</v>
      </c>
      <c r="L82" s="69">
        <v>-300.184754735</v>
      </c>
      <c r="M82" s="69">
        <v>0</v>
      </c>
      <c r="N82" s="69">
        <f aca="true" t="shared" si="1" ref="N82:N93">+SUM(B82:M82)</f>
        <v>2144.094708612946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-340.5161277410002</v>
      </c>
      <c r="C84" s="66">
        <v>-425.01630712499997</v>
      </c>
      <c r="D84" s="67">
        <v>2863.369911463</v>
      </c>
      <c r="E84" s="67">
        <v>320.53475467500004</v>
      </c>
      <c r="F84" s="67">
        <v>296.596768861</v>
      </c>
      <c r="G84" s="67">
        <v>388.69927544</v>
      </c>
      <c r="H84" s="67">
        <v>-100.33558507699999</v>
      </c>
      <c r="I84" s="67">
        <v>67.567896747</v>
      </c>
      <c r="J84" s="67">
        <v>-83.64800968499999</v>
      </c>
      <c r="K84" s="67">
        <v>-34.645255522</v>
      </c>
      <c r="L84" s="67">
        <v>395.20511301600004</v>
      </c>
      <c r="M84" s="67">
        <v>0</v>
      </c>
      <c r="N84" s="67">
        <f t="shared" si="1"/>
        <v>3347.8124350519993</v>
      </c>
      <c r="O84" s="14"/>
      <c r="P84" s="14"/>
    </row>
    <row r="85" spans="1:16" s="30" customFormat="1" ht="12.75">
      <c r="A85" s="16" t="s">
        <v>27</v>
      </c>
      <c r="B85" s="68">
        <v>-331.5698441740002</v>
      </c>
      <c r="C85" s="68">
        <v>-452.896591216</v>
      </c>
      <c r="D85" s="69">
        <v>-84.215109837</v>
      </c>
      <c r="E85" s="69">
        <v>370.85633573900003</v>
      </c>
      <c r="F85" s="69">
        <v>-250.676750128</v>
      </c>
      <c r="G85" s="69">
        <v>44.71172245800001</v>
      </c>
      <c r="H85" s="69">
        <v>-70.372313838</v>
      </c>
      <c r="I85" s="69">
        <v>-20.6276752</v>
      </c>
      <c r="J85" s="69">
        <v>-20.347612841999993</v>
      </c>
      <c r="K85" s="69">
        <v>20.642532033000002</v>
      </c>
      <c r="L85" s="69">
        <v>212.288241849</v>
      </c>
      <c r="M85" s="69">
        <v>0</v>
      </c>
      <c r="N85" s="69">
        <f t="shared" si="1"/>
        <v>-582.2070651560002</v>
      </c>
      <c r="O85" s="14"/>
      <c r="P85" s="14"/>
    </row>
    <row r="86" spans="1:16" s="30" customFormat="1" ht="12.75">
      <c r="A86" s="16" t="s">
        <v>28</v>
      </c>
      <c r="B86" s="68">
        <v>-8.946283567000005</v>
      </c>
      <c r="C86" s="68">
        <v>27.880284091</v>
      </c>
      <c r="D86" s="69">
        <v>2947.5850213</v>
      </c>
      <c r="E86" s="69">
        <v>-50.32158106399999</v>
      </c>
      <c r="F86" s="69">
        <v>547.273518989</v>
      </c>
      <c r="G86" s="69">
        <v>343.987552982</v>
      </c>
      <c r="H86" s="69">
        <v>-29.963271238999994</v>
      </c>
      <c r="I86" s="69">
        <v>88.195571947</v>
      </c>
      <c r="J86" s="69">
        <v>-63.300396843</v>
      </c>
      <c r="K86" s="69">
        <v>-55.287787555</v>
      </c>
      <c r="L86" s="69">
        <v>182.916871167</v>
      </c>
      <c r="M86" s="69">
        <v>0</v>
      </c>
      <c r="N86" s="69">
        <f t="shared" si="1"/>
        <v>3930.019500208001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-331.5698441740003</v>
      </c>
      <c r="C88" s="66">
        <v>-97.89659121599993</v>
      </c>
      <c r="D88" s="67">
        <v>3.784890162999999</v>
      </c>
      <c r="E88" s="67">
        <v>371.207660899</v>
      </c>
      <c r="F88" s="67">
        <v>-300.357436828</v>
      </c>
      <c r="G88" s="67">
        <v>55.65133055400001</v>
      </c>
      <c r="H88" s="67">
        <v>-114.76328363600001</v>
      </c>
      <c r="I88" s="67">
        <v>-108.6276752</v>
      </c>
      <c r="J88" s="67">
        <v>0.0006721549999999999</v>
      </c>
      <c r="K88" s="67">
        <v>-0.053653030000000004</v>
      </c>
      <c r="L88" s="67">
        <v>-2.392444852</v>
      </c>
      <c r="M88" s="67">
        <v>0</v>
      </c>
      <c r="N88" s="67">
        <f t="shared" si="1"/>
        <v>-525.0163751650002</v>
      </c>
    </row>
    <row r="89" spans="1:16" s="39" customFormat="1" ht="12.75">
      <c r="A89" s="16" t="s">
        <v>31</v>
      </c>
      <c r="B89" s="81">
        <v>1192.8149478199998</v>
      </c>
      <c r="C89" s="81">
        <v>343.047113145</v>
      </c>
      <c r="D89" s="69">
        <v>5.123223718999999</v>
      </c>
      <c r="E89" s="69">
        <v>371.252900899</v>
      </c>
      <c r="F89" s="69">
        <v>-297.62547077700003</v>
      </c>
      <c r="G89" s="69">
        <v>159.508328631</v>
      </c>
      <c r="H89" s="69">
        <v>-114.636179053</v>
      </c>
      <c r="I89" s="69">
        <v>-108.625003045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1550.8598613389995</v>
      </c>
      <c r="O89" s="14"/>
      <c r="P89" s="14"/>
    </row>
    <row r="90" spans="1:16" s="39" customFormat="1" ht="12.75">
      <c r="A90" s="16" t="s">
        <v>32</v>
      </c>
      <c r="B90" s="81">
        <v>1524.3847919940001</v>
      </c>
      <c r="C90" s="81">
        <v>440.94370436099996</v>
      </c>
      <c r="D90" s="69">
        <v>1.338333556</v>
      </c>
      <c r="E90" s="69">
        <v>0.04524</v>
      </c>
      <c r="F90" s="69">
        <v>2.7319660509999997</v>
      </c>
      <c r="G90" s="69">
        <v>103.856998077</v>
      </c>
      <c r="H90" s="69">
        <v>0.127104583</v>
      </c>
      <c r="I90" s="69">
        <v>0.002672155</v>
      </c>
      <c r="J90" s="69">
        <v>-0.0006721549999999999</v>
      </c>
      <c r="K90" s="69">
        <v>0.053653030000000004</v>
      </c>
      <c r="L90" s="69">
        <v>2.392444852</v>
      </c>
      <c r="M90" s="69">
        <v>0</v>
      </c>
      <c r="N90" s="69">
        <f t="shared" si="1"/>
        <v>2075.8762365039997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-434.8864850839168</v>
      </c>
      <c r="C92" s="83">
        <v>-673.9580788447925</v>
      </c>
      <c r="D92" s="67">
        <v>2461.892831219456</v>
      </c>
      <c r="E92" s="67">
        <v>-450.6452423765476</v>
      </c>
      <c r="F92" s="67">
        <v>751.6826659529185</v>
      </c>
      <c r="G92" s="67">
        <v>162.03724567404547</v>
      </c>
      <c r="H92" s="67">
        <v>-56.70495202221766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1759.4179845189453</v>
      </c>
      <c r="O92" s="14"/>
      <c r="P92" s="14"/>
    </row>
    <row r="93" spans="1:16" s="39" customFormat="1" ht="12.75">
      <c r="A93" s="16" t="s">
        <v>83</v>
      </c>
      <c r="B93" s="81">
        <v>-434.8864850839168</v>
      </c>
      <c r="C93" s="81">
        <v>-673.9580788447925</v>
      </c>
      <c r="D93" s="69">
        <v>2461.892831219456</v>
      </c>
      <c r="E93" s="69">
        <v>-450.6452423765476</v>
      </c>
      <c r="F93" s="69">
        <v>751.6826659529185</v>
      </c>
      <c r="G93" s="69">
        <v>162.03724567404547</v>
      </c>
      <c r="H93" s="69">
        <v>-56.70495202221766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1759.4179845189453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>
      <c r="A95" s="14" t="s">
        <v>34</v>
      </c>
      <c r="B95" s="83">
        <v>-369.7998598160842</v>
      </c>
      <c r="C95" s="83">
        <v>223.8176447337923</v>
      </c>
      <c r="D95" s="67">
        <v>139.77775183554377</v>
      </c>
      <c r="E95" s="67">
        <v>524.2011714935476</v>
      </c>
      <c r="F95" s="67">
        <v>-278.1942788859184</v>
      </c>
      <c r="G95" s="67">
        <v>68.33116382495479</v>
      </c>
      <c r="H95" s="67">
        <v>-72.51708418878255</v>
      </c>
      <c r="I95" s="67">
        <v>-109.0939872910002</v>
      </c>
      <c r="J95" s="67">
        <v>115.98649440500061</v>
      </c>
      <c r="K95" s="67">
        <v>-900.7340220369994</v>
      </c>
      <c r="L95" s="67">
        <v>708.7004245799994</v>
      </c>
      <c r="M95" s="67">
        <v>0</v>
      </c>
      <c r="N95" s="67">
        <f>+SUM(B95:M95)</f>
        <v>50.47541865405378</v>
      </c>
      <c r="O95" s="14"/>
      <c r="P95" s="14"/>
    </row>
    <row r="96" spans="6:9" ht="14.25">
      <c r="F96" s="23"/>
      <c r="I96" s="84"/>
    </row>
    <row r="97" spans="1:9" ht="15">
      <c r="A97" s="4" t="s">
        <v>91</v>
      </c>
      <c r="F97" s="23"/>
      <c r="I97" s="84"/>
    </row>
    <row r="98" spans="1:6" ht="15">
      <c r="A98" s="50" t="s">
        <v>84</v>
      </c>
      <c r="F98" s="23"/>
    </row>
    <row r="99" ht="14.25">
      <c r="F99" s="23"/>
    </row>
    <row r="100" ht="14.25">
      <c r="F100" s="23"/>
    </row>
  </sheetData>
  <sheetProtection/>
  <mergeCells count="18"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  <mergeCell ref="M9:M10"/>
    <mergeCell ref="N9:N10"/>
    <mergeCell ref="G9:G10"/>
    <mergeCell ref="H9:H10"/>
    <mergeCell ref="I9:I10"/>
    <mergeCell ref="J9:J10"/>
    <mergeCell ref="K9:K10"/>
    <mergeCell ref="L9:L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Viviana Casco</cp:lastModifiedBy>
  <cp:lastPrinted>2017-07-11T12:58:56Z</cp:lastPrinted>
  <dcterms:created xsi:type="dcterms:W3CDTF">1998-08-06T20:23:21Z</dcterms:created>
  <dcterms:modified xsi:type="dcterms:W3CDTF">2017-12-01T15:09:53Z</dcterms:modified>
  <cp:category/>
  <cp:version/>
  <cp:contentType/>
  <cp:contentStatus/>
</cp:coreProperties>
</file>