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60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  <definedName name="_xlnm.Print_Area" localSheetId="0">'1'!$A$1:$H$116</definedName>
  </definedNames>
  <calcPr fullCalcOnLoad="1"/>
</workbook>
</file>

<file path=xl/sharedStrings.xml><?xml version="1.0" encoding="utf-8"?>
<sst xmlns="http://schemas.openxmlformats.org/spreadsheetml/2006/main" count="228" uniqueCount="110">
  <si>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</si>
  <si>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</si>
  <si>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</si>
  <si>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</si>
  <si>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</si>
  <si>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</si>
  <si>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</si>
  <si>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</si>
  <si>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</si>
  <si>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</si>
  <si>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</si>
  <si>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</si>
  <si>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</si>
  <si>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</si>
  <si>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</si>
  <si>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</si>
  <si>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</si>
  <si>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</si>
  <si>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</si>
  <si>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</si>
  <si>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</si>
  <si>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</si>
  <si>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</si>
  <si>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</si>
  <si>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</si>
  <si>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</si>
  <si>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</si>
  <si>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</si>
  <si>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</si>
  <si>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</si>
  <si>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</si>
  <si>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</si>
  <si>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</si>
  <si>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</si>
  <si>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</si>
  <si>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</si>
  <si>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</si>
  <si>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</si>
  <si>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</si>
  <si>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</si>
  <si>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</si>
  <si>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</si>
  <si>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</si>
  <si>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</si>
  <si>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</si>
  <si>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</si>
  <si>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</si>
  <si>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</si>
  <si>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</si>
  <si>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</si>
  <si>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</si>
  <si>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</si>
  <si>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</si>
  <si>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</si>
  <si>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</si>
  <si>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</si>
  <si>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</si>
  <si>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</si>
  <si>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</si>
  <si>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</si>
  <si>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</si>
  <si>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</si>
  <si>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</si>
  <si>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</si>
  <si>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</si>
  <si>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</si>
  <si>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</si>
  <si>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Ingresos tributarios</t>
  </si>
  <si>
    <t>Presupuesto
Ajustado
2019</t>
  </si>
  <si>
    <t>Modalidad llave en mano</t>
  </si>
  <si>
    <t>Presupuesto
Ajustado
2020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</si>
  <si>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</si>
  <si>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</si>
  <si>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</si>
  <si>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</si>
  <si>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</si>
  <si>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</si>
  <si>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</si>
  <si>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</si>
  <si>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</si>
  <si>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</si>
  <si>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</si>
  <si>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</si>
  <si>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</si>
  <si>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</si>
  <si>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De organismos internacionales</t>
  </si>
  <si>
    <t xml:space="preserve">       De otras unidades del gobierno general</t>
  </si>
  <si>
    <t xml:space="preserve">     Capital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</si>
  <si>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</si>
  <si>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</si>
  <si>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>Ley de Emergencia</t>
  </si>
  <si>
    <t>Financiado con Ingresos Tributarios y Recursos Institucionales</t>
  </si>
  <si>
    <t xml:space="preserve">    Pytyvo</t>
  </si>
  <si>
    <t xml:space="preserve">    Jubilaciones -  Ley de Emergencia</t>
  </si>
  <si>
    <t xml:space="preserve">    Financiado con Ingresos Tributarios y Fondos Jubilatorios</t>
  </si>
  <si>
    <t xml:space="preserve">    Ñangareko</t>
  </si>
  <si>
    <t xml:space="preserve">    Aporte a AFD para apoyo a MIPYMES</t>
  </si>
  <si>
    <t xml:space="preserve">    Otros</t>
  </si>
  <si>
    <t xml:space="preserve">    Aporte FOGAPY</t>
  </si>
  <si>
    <t xml:space="preserve">    Capitalización AFD</t>
  </si>
  <si>
    <t xml:space="preserve">    Capitalización ESSAP</t>
  </si>
  <si>
    <t xml:space="preserve">    Capitalización CAH</t>
  </si>
  <si>
    <t xml:space="preserve">    Transferencia al IPS</t>
  </si>
  <si>
    <t xml:space="preserve">            Compensacion cesión de energia Itaipú y Yacyretá</t>
  </si>
  <si>
    <t xml:space="preserve">    Adicional Tekopora</t>
  </si>
  <si>
    <t xml:space="preserve">    Adicional Adultos Mayores</t>
  </si>
  <si>
    <t>Ejecución
Junio
2019</t>
  </si>
  <si>
    <t>Ejecución
Junio
2020</t>
  </si>
  <si>
    <t/>
  </si>
  <si>
    <t>1 Ingresos Tributarios del mes de Junio serán distribuidos posteriormente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</si>
</sst>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&quot;₲&quot;\ #,##0_);\(&quot;₲&quot;\ #,##0\)"/>
    <numFmt numFmtId="173" formatCode="&quot;₲&quot;\ #,##0_);[Red]\(&quot;₲&quot;\ #,##0\)"/>
    <numFmt numFmtId="174" formatCode="&quot;₲&quot;\ #,##0.00_);\(&quot;₲&quot;\ #,##0.00\)"/>
    <numFmt numFmtId="175" formatCode="&quot;₲&quot;\ #,##0.00_);[Red]\(&quot;₲&quot;\ #,##0.00\)"/>
    <numFmt numFmtId="176" formatCode="_(&quot;₲&quot;\ * #,##0_);_(&quot;₲&quot;\ * \(#,##0\);_(&quot;₲&quot;\ * &quot;-&quot;_);_(@_)"/>
    <numFmt numFmtId="177" formatCode="_(* #,##0_);_(* \(#,##0\);_(* &quot;-&quot;_);_(@_)"/>
    <numFmt numFmtId="178" formatCode="_(&quot;₲&quot;\ * #,##0.00_);_(&quot;₲&quot;\ * \(#,##0.00\);_(&quot;₲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#,##0.000"/>
    <numFmt numFmtId="189" formatCode="#,##0.000000"/>
    <numFmt numFmtId="190" formatCode="#,##0.0000000"/>
    <numFmt numFmtId="191" formatCode="#,##0.00000000"/>
    <numFmt numFmtId="192" formatCode="#,##0.000000000"/>
    <numFmt numFmtId="193" formatCode="[$-409]mmm\-yy;@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;\(#,##0\)"/>
    <numFmt numFmtId="199" formatCode="#,##0.00;\(#,##0.00\)"/>
    <numFmt numFmtId="200" formatCode="#,##0_ ;[Red]\-#,##0\ "/>
    <numFmt numFmtId="201" formatCode="0.0000000000"/>
  </numFmts>
  <fonts count="63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sz val="10"/>
      <name val="Times New Roman CE"/>
      <family val="0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9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193" fontId="40" fillId="0" borderId="0">
      <alignment/>
      <protection/>
    </xf>
    <xf numFmtId="0" fontId="7" fillId="0" borderId="0">
      <alignment/>
      <protection/>
    </xf>
    <xf numFmtId="198" fontId="40" fillId="0" borderId="0">
      <alignment/>
      <protection/>
    </xf>
    <xf numFmtId="3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92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0" fontId="0" fillId="0" borderId="0" xfId="0" applyNumberFormat="1" applyAlignment="1" applyProtection="1">
      <alignment/>
      <protection/>
    </xf>
    <xf numFmtId="3" fontId="6" fillId="0" borderId="0" xfId="60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60" applyFont="1" applyFill="1" applyAlignment="1">
      <alignment horizontal="center"/>
    </xf>
    <xf numFmtId="3" fontId="1" fillId="0" borderId="0" xfId="60" applyFont="1" applyFill="1" applyAlignment="1">
      <alignment/>
    </xf>
    <xf numFmtId="3" fontId="5" fillId="0" borderId="0" xfId="60" applyFont="1" applyFill="1" applyAlignment="1">
      <alignment horizontal="left" indent="2"/>
    </xf>
    <xf numFmtId="3" fontId="5" fillId="0" borderId="0" xfId="60" applyFont="1" applyFill="1" applyAlignment="1">
      <alignment/>
    </xf>
    <xf numFmtId="3" fontId="5" fillId="0" borderId="0" xfId="60" applyFont="1" applyFill="1" applyBorder="1" applyAlignment="1">
      <alignment horizontal="left" indent="2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60" applyFont="1" applyFill="1" applyBorder="1" applyAlignment="1">
      <alignment/>
    </xf>
    <xf numFmtId="3" fontId="14" fillId="0" borderId="0" xfId="60" applyFont="1" applyFill="1" applyBorder="1" applyAlignment="1">
      <alignment/>
    </xf>
    <xf numFmtId="3" fontId="4" fillId="0" borderId="0" xfId="60" applyFont="1" applyFill="1" applyBorder="1" applyAlignment="1">
      <alignment vertical="center" wrapText="1"/>
    </xf>
    <xf numFmtId="0" fontId="7" fillId="0" borderId="0" xfId="0" applyNumberFormat="1" applyFont="1" applyAlignment="1" applyProtection="1">
      <alignment/>
      <protection/>
    </xf>
    <xf numFmtId="3" fontId="1" fillId="33" borderId="0" xfId="0" applyFont="1" applyFill="1" applyAlignment="1">
      <alignment/>
    </xf>
    <xf numFmtId="0" fontId="0" fillId="0" borderId="0" xfId="0" applyNumberFormat="1" applyBorder="1" applyAlignment="1" applyProtection="1">
      <alignment/>
      <protection/>
    </xf>
    <xf numFmtId="186" fontId="1" fillId="0" borderId="0" xfId="60" applyNumberFormat="1" applyFont="1" applyFill="1" applyAlignment="1">
      <alignment horizontal="center"/>
    </xf>
    <xf numFmtId="186" fontId="58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0" fontId="0" fillId="0" borderId="0" xfId="0" applyNumberFormat="1" applyFill="1" applyAlignment="1" applyProtection="1">
      <alignment/>
      <protection/>
    </xf>
    <xf numFmtId="3" fontId="1" fillId="0" borderId="0" xfId="60" applyFont="1" applyFill="1" applyBorder="1" applyAlignment="1">
      <alignment/>
    </xf>
    <xf numFmtId="3" fontId="5" fillId="0" borderId="0" xfId="60" applyFont="1" applyFill="1" applyBorder="1" applyAlignment="1">
      <alignment horizontal="left" indent="5"/>
    </xf>
    <xf numFmtId="3" fontId="5" fillId="0" borderId="0" xfId="60" applyFont="1" applyFill="1" applyBorder="1" applyAlignment="1">
      <alignment horizontal="left" indent="3"/>
    </xf>
    <xf numFmtId="3" fontId="5" fillId="0" borderId="0" xfId="60" applyFont="1" applyFill="1" applyBorder="1" applyAlignment="1">
      <alignment horizontal="left" wrapText="1" indent="2"/>
    </xf>
    <xf numFmtId="186" fontId="1" fillId="0" borderId="10" xfId="6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8" fillId="0" borderId="0" xfId="0" applyNumberFormat="1" applyFont="1" applyFill="1" applyAlignment="1" applyProtection="1">
      <alignment/>
      <protection/>
    </xf>
    <xf numFmtId="0" fontId="59" fillId="0" borderId="0" xfId="0" applyNumberFormat="1" applyFont="1" applyAlignment="1" applyProtection="1">
      <alignment/>
      <protection/>
    </xf>
    <xf numFmtId="0" fontId="59" fillId="0" borderId="0" xfId="0" applyNumberFormat="1" applyFont="1" applyBorder="1" applyAlignment="1" applyProtection="1">
      <alignment/>
      <protection/>
    </xf>
    <xf numFmtId="3" fontId="6" fillId="0" borderId="0" xfId="60" applyFont="1" applyBorder="1" applyAlignment="1">
      <alignment/>
    </xf>
    <xf numFmtId="3" fontId="1" fillId="0" borderId="0" xfId="60" applyFont="1" applyFill="1" applyBorder="1" applyAlignment="1">
      <alignment horizontal="center"/>
    </xf>
    <xf numFmtId="3" fontId="60" fillId="0" borderId="0" xfId="0" applyNumberFormat="1" applyFont="1" applyBorder="1" applyAlignment="1" applyProtection="1">
      <alignment/>
      <protection/>
    </xf>
    <xf numFmtId="9" fontId="1" fillId="0" borderId="0" xfId="68" applyFont="1" applyFill="1" applyAlignment="1">
      <alignment/>
    </xf>
    <xf numFmtId="9" fontId="5" fillId="0" borderId="0" xfId="68" applyFont="1" applyFill="1" applyAlignment="1">
      <alignment/>
    </xf>
    <xf numFmtId="188" fontId="5" fillId="0" borderId="0" xfId="60" applyNumberFormat="1" applyFont="1" applyFill="1" applyAlignment="1">
      <alignment/>
    </xf>
    <xf numFmtId="191" fontId="1" fillId="0" borderId="0" xfId="60" applyNumberFormat="1" applyFont="1" applyFill="1" applyBorder="1" applyAlignment="1">
      <alignment/>
    </xf>
    <xf numFmtId="189" fontId="5" fillId="0" borderId="0" xfId="60" applyNumberFormat="1" applyFont="1" applyFill="1" applyAlignment="1">
      <alignment/>
    </xf>
    <xf numFmtId="192" fontId="5" fillId="0" borderId="0" xfId="60" applyNumberFormat="1" applyFont="1" applyFill="1" applyAlignment="1">
      <alignment/>
    </xf>
    <xf numFmtId="191" fontId="7" fillId="0" borderId="0" xfId="0" applyNumberFormat="1" applyFont="1" applyFill="1" applyAlignment="1" applyProtection="1">
      <alignment/>
      <protection/>
    </xf>
    <xf numFmtId="186" fontId="7" fillId="0" borderId="0" xfId="0" applyNumberFormat="1" applyFont="1" applyFill="1" applyAlignment="1" applyProtection="1">
      <alignment/>
      <protection/>
    </xf>
    <xf numFmtId="3" fontId="15" fillId="0" borderId="0" xfId="0" applyFont="1" applyBorder="1" applyAlignment="1">
      <alignment horizontal="center"/>
    </xf>
    <xf numFmtId="3" fontId="58" fillId="0" borderId="0" xfId="0" applyNumberFormat="1" applyFont="1" applyAlignment="1" applyProtection="1">
      <alignment/>
      <protection/>
    </xf>
    <xf numFmtId="3" fontId="4" fillId="0" borderId="0" xfId="60" applyFont="1" applyFill="1" applyAlignment="1">
      <alignment/>
    </xf>
    <xf numFmtId="187" fontId="1" fillId="0" borderId="0" xfId="68" applyNumberFormat="1" applyFont="1" applyFill="1" applyAlignment="1">
      <alignment/>
    </xf>
    <xf numFmtId="186" fontId="5" fillId="0" borderId="0" xfId="60" applyNumberFormat="1" applyFont="1" applyFill="1" applyAlignment="1">
      <alignment horizontal="center"/>
    </xf>
    <xf numFmtId="3" fontId="5" fillId="0" borderId="0" xfId="60" applyFont="1" applyFill="1" applyAlignment="1">
      <alignment horizontal="left" indent="5"/>
    </xf>
    <xf numFmtId="3" fontId="5" fillId="0" borderId="0" xfId="60" applyFont="1" applyFill="1" applyAlignment="1">
      <alignment horizontal="left" indent="3"/>
    </xf>
    <xf numFmtId="9" fontId="7" fillId="0" borderId="0" xfId="68" applyFont="1" applyFill="1" applyAlignment="1" applyProtection="1">
      <alignment/>
      <protection/>
    </xf>
    <xf numFmtId="3" fontId="5" fillId="0" borderId="0" xfId="60" applyFont="1" applyFill="1" applyAlignment="1">
      <alignment horizontal="left" wrapText="1" indent="2"/>
    </xf>
    <xf numFmtId="191" fontId="1" fillId="0" borderId="0" xfId="6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3" fontId="14" fillId="0" borderId="10" xfId="60" applyFont="1" applyFill="1" applyBorder="1" applyAlignment="1">
      <alignment/>
    </xf>
    <xf numFmtId="190" fontId="1" fillId="0" borderId="0" xfId="60" applyNumberFormat="1" applyFont="1" applyFill="1" applyAlignment="1">
      <alignment/>
    </xf>
    <xf numFmtId="3" fontId="4" fillId="0" borderId="0" xfId="60" applyFont="1" applyFill="1" applyBorder="1" applyAlignment="1">
      <alignment vertical="center"/>
    </xf>
    <xf numFmtId="186" fontId="58" fillId="0" borderId="0" xfId="0" applyNumberFormat="1" applyFont="1" applyAlignment="1" applyProtection="1">
      <alignment/>
      <protection/>
    </xf>
    <xf numFmtId="3" fontId="11" fillId="0" borderId="0" xfId="0" applyFont="1" applyFill="1" applyAlignment="1">
      <alignment horizontal="center"/>
    </xf>
    <xf numFmtId="0" fontId="13" fillId="0" borderId="0" xfId="0" applyNumberFormat="1" applyFont="1" applyFill="1" applyBorder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186" fontId="4" fillId="0" borderId="0" xfId="60" applyNumberFormat="1" applyFont="1" applyFill="1" applyBorder="1" applyAlignment="1">
      <alignment horizontal="center"/>
    </xf>
    <xf numFmtId="186" fontId="3" fillId="0" borderId="0" xfId="60" applyNumberFormat="1" applyFont="1" applyFill="1" applyAlignment="1">
      <alignment horizontal="center"/>
    </xf>
    <xf numFmtId="186" fontId="58" fillId="0" borderId="0" xfId="0" applyNumberFormat="1" applyFont="1" applyFill="1" applyAlignment="1" applyProtection="1">
      <alignment horizontal="center"/>
      <protection/>
    </xf>
    <xf numFmtId="186" fontId="1" fillId="0" borderId="0" xfId="0" applyNumberFormat="1" applyFont="1" applyFill="1" applyAlignment="1" applyProtection="1">
      <alignment horizontal="center"/>
      <protection/>
    </xf>
    <xf numFmtId="186" fontId="4" fillId="0" borderId="0" xfId="60" applyNumberFormat="1" applyFont="1" applyFill="1" applyAlignment="1">
      <alignment horizontal="center"/>
    </xf>
    <xf numFmtId="186" fontId="5" fillId="0" borderId="0" xfId="60" applyNumberFormat="1" applyFont="1" applyFill="1" applyBorder="1" applyAlignment="1">
      <alignment horizontal="center"/>
    </xf>
    <xf numFmtId="186" fontId="4" fillId="0" borderId="0" xfId="60" applyNumberFormat="1" applyFont="1" applyFill="1" applyBorder="1" applyAlignment="1">
      <alignment horizontal="center" vertical="center" wrapText="1"/>
    </xf>
    <xf numFmtId="186" fontId="7" fillId="0" borderId="0" xfId="0" applyNumberFormat="1" applyFont="1" applyAlignment="1" applyProtection="1">
      <alignment horizontal="center"/>
      <protection/>
    </xf>
    <xf numFmtId="186" fontId="0" fillId="0" borderId="0" xfId="0" applyNumberFormat="1" applyAlignment="1" applyProtection="1">
      <alignment horizontal="center"/>
      <protection/>
    </xf>
    <xf numFmtId="186" fontId="0" fillId="0" borderId="0" xfId="0" applyNumberFormat="1" applyBorder="1" applyAlignment="1" applyProtection="1">
      <alignment horizontal="center"/>
      <protection/>
    </xf>
    <xf numFmtId="186" fontId="14" fillId="0" borderId="0" xfId="6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186" fontId="58" fillId="0" borderId="0" xfId="60" applyNumberFormat="1" applyFont="1" applyFill="1" applyAlignment="1">
      <alignment horizontal="center"/>
    </xf>
    <xf numFmtId="186" fontId="61" fillId="0" borderId="0" xfId="60" applyNumberFormat="1" applyFont="1" applyFill="1" applyAlignment="1">
      <alignment horizontal="center"/>
    </xf>
    <xf numFmtId="186" fontId="61" fillId="0" borderId="0" xfId="60" applyNumberFormat="1" applyFont="1" applyFill="1" applyBorder="1" applyAlignment="1">
      <alignment horizontal="center"/>
    </xf>
    <xf numFmtId="186" fontId="58" fillId="0" borderId="0" xfId="60" applyNumberFormat="1" applyFont="1" applyFill="1" applyBorder="1" applyAlignment="1">
      <alignment horizontal="center"/>
    </xf>
    <xf numFmtId="186" fontId="62" fillId="0" borderId="0" xfId="60" applyNumberFormat="1" applyFont="1" applyFill="1" applyAlignment="1">
      <alignment horizontal="center"/>
    </xf>
    <xf numFmtId="186" fontId="61" fillId="0" borderId="10" xfId="60" applyNumberFormat="1" applyFont="1" applyFill="1" applyBorder="1" applyAlignment="1">
      <alignment horizontal="center"/>
    </xf>
    <xf numFmtId="186" fontId="14" fillId="0" borderId="10" xfId="60" applyNumberFormat="1" applyFont="1" applyFill="1" applyBorder="1" applyAlignment="1">
      <alignment horizontal="center"/>
    </xf>
    <xf numFmtId="186" fontId="0" fillId="0" borderId="0" xfId="0" applyNumberFormat="1" applyFill="1" applyAlignment="1" applyProtection="1">
      <alignment horizontal="center"/>
      <protection/>
    </xf>
    <xf numFmtId="186" fontId="58" fillId="0" borderId="0" xfId="0" applyNumberFormat="1" applyFont="1" applyFill="1" applyAlignment="1" applyProtection="1">
      <alignment horizontal="center"/>
      <protection/>
    </xf>
    <xf numFmtId="3" fontId="1" fillId="0" borderId="11" xfId="60" applyFont="1" applyFill="1" applyBorder="1" applyAlignment="1">
      <alignment horizontal="center" vertical="center"/>
    </xf>
    <xf numFmtId="3" fontId="1" fillId="0" borderId="12" xfId="60" applyFont="1" applyFill="1" applyBorder="1" applyAlignment="1">
      <alignment horizontal="center" vertical="center"/>
    </xf>
    <xf numFmtId="3" fontId="1" fillId="0" borderId="11" xfId="60" applyFont="1" applyFill="1" applyBorder="1" applyAlignment="1">
      <alignment horizontal="center" vertical="center" wrapText="1"/>
    </xf>
    <xf numFmtId="3" fontId="1" fillId="0" borderId="12" xfId="60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61" fillId="0" borderId="11" xfId="60" applyFont="1" applyFill="1" applyBorder="1" applyAlignment="1">
      <alignment horizontal="center" vertical="center" wrapText="1"/>
    </xf>
    <xf numFmtId="3" fontId="61" fillId="0" borderId="12" xfId="60" applyFont="1" applyFill="1" applyBorder="1" applyAlignment="1">
      <alignment horizontal="center" vertical="center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2 3" xfId="59"/>
    <cellStyle name="Normal 3" xfId="60"/>
    <cellStyle name="Normal 3 2" xfId="61"/>
    <cellStyle name="Normal 3 3" xfId="62"/>
    <cellStyle name="Normal 3 4" xfId="63"/>
    <cellStyle name="Normal 4" xfId="64"/>
    <cellStyle name="Normal 4 2" xfId="65"/>
    <cellStyle name="normální_GFSod93podleVR new1" xfId="66"/>
    <cellStyle name="Notas" xfId="67"/>
    <cellStyle name="Percent" xfId="68"/>
    <cellStyle name="Porcentaje 2" xfId="69"/>
    <cellStyle name="Porcentaje 3" xfId="70"/>
    <cellStyle name="Porcentaje 4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561975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1476375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14</xdr:col>
      <xdr:colOff>152400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49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F87" sqref="F87"/>
    </sheetView>
  </sheetViews>
  <sheetFormatPr defaultColWidth="11.00390625" defaultRowHeight="14.25" outlineLevelRow="2"/>
  <cols>
    <col min="1" max="1" width="48.375" style="5" customWidth="1"/>
    <col min="2" max="2" width="11.125" style="5" bestFit="1" customWidth="1"/>
    <col min="3" max="3" width="9.50390625" style="23" bestFit="1" customWidth="1"/>
    <col min="4" max="4" width="8.75390625" style="5" bestFit="1" customWidth="1"/>
    <col min="5" max="5" width="11.125" style="5" bestFit="1" customWidth="1"/>
    <col min="6" max="6" width="8.375" style="31" customWidth="1"/>
    <col min="7" max="7" width="7.375" style="5" bestFit="1" customWidth="1"/>
    <col min="8" max="8" width="8.25390625" style="5" bestFit="1" customWidth="1"/>
    <col min="9" max="9" width="12.625" style="5" bestFit="1" customWidth="1"/>
    <col min="10" max="10" width="16.00390625" style="5" bestFit="1" customWidth="1"/>
    <col min="11" max="16384" width="11.00390625" style="5" customWidth="1"/>
  </cols>
  <sheetData>
    <row r="1" spans="1:9" ht="15.75">
      <c r="A1" s="1"/>
      <c r="B1" s="1"/>
      <c r="C1" s="60"/>
      <c r="D1" s="1"/>
      <c r="E1" s="1"/>
      <c r="F1" s="29"/>
      <c r="G1" s="1"/>
      <c r="H1" s="1"/>
      <c r="I1" s="19"/>
    </row>
    <row r="2" spans="1:9" ht="25.5" customHeight="1">
      <c r="A2" s="88" t="s">
        <v>4</v>
      </c>
      <c r="B2" s="88"/>
      <c r="C2" s="88"/>
      <c r="D2" s="88"/>
      <c r="E2" s="88"/>
      <c r="F2" s="88"/>
      <c r="G2" s="88"/>
      <c r="H2" s="88"/>
      <c r="I2" s="19"/>
    </row>
    <row r="3" spans="1:9" ht="15.75">
      <c r="A3" s="89" t="s">
        <v>37</v>
      </c>
      <c r="B3" s="89"/>
      <c r="C3" s="89"/>
      <c r="D3" s="89"/>
      <c r="E3" s="89"/>
      <c r="F3" s="89"/>
      <c r="G3" s="89"/>
      <c r="H3" s="89"/>
      <c r="I3" s="19"/>
    </row>
    <row r="4" spans="1:9" ht="7.5" customHeight="1">
      <c r="A4" s="3"/>
      <c r="B4" s="3"/>
      <c r="C4" s="30"/>
      <c r="D4" s="3"/>
      <c r="E4" s="3"/>
      <c r="F4" s="30"/>
      <c r="G4" s="3"/>
      <c r="H4" s="3"/>
      <c r="I4" s="19"/>
    </row>
    <row r="5" spans="1:248" ht="18.75">
      <c r="A5" s="88" t="s">
        <v>5</v>
      </c>
      <c r="B5" s="88"/>
      <c r="C5" s="88"/>
      <c r="D5" s="88"/>
      <c r="E5" s="88"/>
      <c r="F5" s="88"/>
      <c r="G5" s="88"/>
      <c r="H5" s="88"/>
      <c r="I5" s="3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18.75">
      <c r="A6" s="88" t="s">
        <v>6</v>
      </c>
      <c r="B6" s="88"/>
      <c r="C6" s="88"/>
      <c r="D6" s="88"/>
      <c r="E6" s="88"/>
      <c r="F6" s="88"/>
      <c r="G6" s="88"/>
      <c r="H6" s="88"/>
      <c r="I6" s="3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9" ht="6" customHeight="1" thickBot="1">
      <c r="A7" s="7"/>
      <c r="B7" s="7"/>
      <c r="C7" s="61"/>
      <c r="D7" s="7"/>
      <c r="E7" s="7"/>
      <c r="G7" s="7"/>
      <c r="H7" s="7"/>
      <c r="I7" s="19"/>
    </row>
    <row r="8" spans="1:9" s="8" customFormat="1" ht="16.5" customHeight="1">
      <c r="A8" s="84" t="s">
        <v>1</v>
      </c>
      <c r="B8" s="86" t="s">
        <v>68</v>
      </c>
      <c r="C8" s="86" t="s">
        <v>106</v>
      </c>
      <c r="D8" s="86" t="s">
        <v>35</v>
      </c>
      <c r="E8" s="90" t="s">
        <v>70</v>
      </c>
      <c r="F8" s="90" t="s">
        <v>107</v>
      </c>
      <c r="G8" s="86" t="s">
        <v>35</v>
      </c>
      <c r="H8" s="86" t="s">
        <v>36</v>
      </c>
      <c r="I8" s="35"/>
    </row>
    <row r="9" spans="1:9" s="8" customFormat="1" ht="23.25" customHeight="1" thickBot="1">
      <c r="A9" s="85"/>
      <c r="B9" s="87"/>
      <c r="C9" s="87"/>
      <c r="D9" s="87"/>
      <c r="E9" s="91"/>
      <c r="F9" s="91"/>
      <c r="G9" s="87"/>
      <c r="H9" s="87"/>
      <c r="I9" s="35"/>
    </row>
    <row r="10" spans="1:9" s="9" customFormat="1" ht="12.75">
      <c r="A10" s="14" t="s">
        <v>7</v>
      </c>
      <c r="B10" s="67">
        <v>39947.773484426</v>
      </c>
      <c r="C10" s="67">
        <v>16495.333734934</v>
      </c>
      <c r="D10" s="67">
        <f>_xlfn.IFERROR((C10/B10*100),0)</f>
        <v>41.292248093288244</v>
      </c>
      <c r="E10" s="67">
        <v>41082.275430141</v>
      </c>
      <c r="F10" s="67">
        <v>14430.33692745</v>
      </c>
      <c r="G10" s="67">
        <f>_xlfn.IFERROR((F10/E10*100),0)</f>
        <v>35.12545684571025</v>
      </c>
      <c r="H10" s="67">
        <f>IF(C10&lt;&gt;0,F10/C10*100-100," ")</f>
        <v>-12.518672496517766</v>
      </c>
      <c r="I10" s="40"/>
    </row>
    <row r="11" spans="1:9" s="9" customFormat="1" ht="6.75" customHeight="1">
      <c r="A11" s="14"/>
      <c r="B11" s="67"/>
      <c r="C11" s="67" t="s">
        <v>108</v>
      </c>
      <c r="D11" s="67"/>
      <c r="E11" s="67"/>
      <c r="F11" s="67"/>
      <c r="G11" s="67"/>
      <c r="H11" s="67"/>
      <c r="I11" s="40"/>
    </row>
    <row r="12" spans="1:12" s="9" customFormat="1" ht="12.75" outlineLevel="1">
      <c r="A12" s="24" t="s">
        <v>67</v>
      </c>
      <c r="B12" s="20">
        <v>25270.103617968998</v>
      </c>
      <c r="C12" s="20">
        <v>11428.365834704</v>
      </c>
      <c r="D12" s="20">
        <f>_xlfn.IFERROR((C12/B12*100),0)</f>
        <v>45.22484754109812</v>
      </c>
      <c r="E12" s="20">
        <v>25780.072939924004</v>
      </c>
      <c r="F12" s="20">
        <v>9665.238090225</v>
      </c>
      <c r="G12" s="20">
        <f>_xlfn.IFERROR((F12/E12*100),0)</f>
        <v>37.49112003192607</v>
      </c>
      <c r="H12" s="20">
        <f>IF(C12&lt;&gt;0,F12/C12*100-100," ")</f>
        <v>-15.427645299251708</v>
      </c>
      <c r="I12" s="40"/>
      <c r="L12" s="37"/>
    </row>
    <row r="13" spans="1:9" s="13" customFormat="1" ht="6" customHeight="1">
      <c r="A13" s="12"/>
      <c r="B13" s="49"/>
      <c r="C13" s="75"/>
      <c r="D13" s="49"/>
      <c r="E13" s="75"/>
      <c r="F13" s="49">
        <f>IF($A13="","",2!N13)</f>
      </c>
      <c r="G13" s="49"/>
      <c r="H13" s="49"/>
      <c r="I13" s="40"/>
    </row>
    <row r="14" spans="1:12" s="11" customFormat="1" ht="12.75" outlineLevel="2">
      <c r="A14" s="24" t="s">
        <v>8</v>
      </c>
      <c r="B14" s="20">
        <v>2860.9405659309996</v>
      </c>
      <c r="C14" s="76">
        <v>1086.329682686</v>
      </c>
      <c r="D14" s="20">
        <f>_xlfn.IFERROR((C14/B14*100),0)</f>
        <v>37.97106782372075</v>
      </c>
      <c r="E14" s="76">
        <v>3162.479764165</v>
      </c>
      <c r="F14" s="20">
        <v>1367.670848683</v>
      </c>
      <c r="G14" s="20">
        <f>_xlfn.IFERROR((F14/E14*100),0)</f>
        <v>43.24678577173792</v>
      </c>
      <c r="H14" s="20">
        <f>IF(C14&lt;&gt;0,F14/C14*100-100," ")</f>
        <v>25.898322625353558</v>
      </c>
      <c r="I14" s="40"/>
      <c r="L14" s="38"/>
    </row>
    <row r="15" spans="1:9" s="13" customFormat="1" ht="8.25" customHeight="1">
      <c r="A15" s="12"/>
      <c r="B15" s="49"/>
      <c r="C15" s="75" t="s">
        <v>108</v>
      </c>
      <c r="D15" s="49"/>
      <c r="E15" s="75"/>
      <c r="F15" s="49"/>
      <c r="G15" s="49"/>
      <c r="H15" s="49"/>
      <c r="I15" s="40"/>
    </row>
    <row r="16" spans="1:9" s="11" customFormat="1" ht="12.75" outlineLevel="2">
      <c r="A16" s="24" t="s">
        <v>2</v>
      </c>
      <c r="B16" s="20">
        <v>2575.1407204270004</v>
      </c>
      <c r="C16" s="76">
        <v>535.091218486</v>
      </c>
      <c r="D16" s="20">
        <f aca="true" t="shared" si="0" ref="D16:D33">_xlfn.IFERROR((C16/B16*100),0)</f>
        <v>20.779105943277273</v>
      </c>
      <c r="E16" s="76">
        <v>2948.848385629</v>
      </c>
      <c r="F16" s="20">
        <v>583.437544218</v>
      </c>
      <c r="G16" s="20">
        <f aca="true" t="shared" si="1" ref="G16:G33">_xlfn.IFERROR((F16/E16*100),0)</f>
        <v>19.785267600102493</v>
      </c>
      <c r="H16" s="20">
        <f aca="true" t="shared" si="2" ref="H16:H33">IF(C16&lt;&gt;0,F16/C16*100-100," ")</f>
        <v>9.03515588777411</v>
      </c>
      <c r="I16" s="40"/>
    </row>
    <row r="17" spans="1:9" s="13" customFormat="1" ht="12.75" customHeight="1">
      <c r="A17" s="12" t="s">
        <v>9</v>
      </c>
      <c r="B17" s="49">
        <v>1219.872871151</v>
      </c>
      <c r="C17" s="75">
        <v>0</v>
      </c>
      <c r="D17" s="49">
        <f t="shared" si="0"/>
        <v>0</v>
      </c>
      <c r="E17" s="75">
        <v>1559.9218527589999</v>
      </c>
      <c r="F17" s="49">
        <v>64.96259573</v>
      </c>
      <c r="G17" s="49">
        <f t="shared" si="1"/>
        <v>4.164477573995266</v>
      </c>
      <c r="H17" s="49" t="str">
        <f t="shared" si="2"/>
        <v> </v>
      </c>
      <c r="I17" s="40"/>
    </row>
    <row r="18" spans="1:9" s="13" customFormat="1" ht="12.75" customHeight="1">
      <c r="A18" s="12" t="s">
        <v>48</v>
      </c>
      <c r="B18" s="49">
        <v>76.0506</v>
      </c>
      <c r="C18" s="75">
        <v>0</v>
      </c>
      <c r="D18" s="49">
        <f t="shared" si="0"/>
        <v>0</v>
      </c>
      <c r="E18" s="75">
        <v>86.170189979</v>
      </c>
      <c r="F18" s="49">
        <v>0</v>
      </c>
      <c r="G18" s="49">
        <f t="shared" si="1"/>
        <v>0</v>
      </c>
      <c r="H18" s="49" t="str">
        <f t="shared" si="2"/>
        <v> </v>
      </c>
      <c r="I18" s="40"/>
    </row>
    <row r="19" spans="1:9" s="13" customFormat="1" ht="12.75" customHeight="1">
      <c r="A19" s="12" t="s">
        <v>49</v>
      </c>
      <c r="B19" s="49">
        <v>1143.822271151</v>
      </c>
      <c r="C19" s="75">
        <v>0</v>
      </c>
      <c r="D19" s="49">
        <f t="shared" si="0"/>
        <v>0</v>
      </c>
      <c r="E19" s="75">
        <v>1473.7516627799998</v>
      </c>
      <c r="F19" s="49">
        <v>64.96259573</v>
      </c>
      <c r="G19" s="49">
        <f t="shared" si="1"/>
        <v>4.40797438066725</v>
      </c>
      <c r="H19" s="49" t="str">
        <f t="shared" si="2"/>
        <v> </v>
      </c>
      <c r="I19" s="40"/>
    </row>
    <row r="20" spans="1:9" s="13" customFormat="1" ht="12.75" customHeight="1">
      <c r="A20" s="12" t="s">
        <v>10</v>
      </c>
      <c r="B20" s="49">
        <v>0.19</v>
      </c>
      <c r="C20" s="75">
        <v>29.866991563</v>
      </c>
      <c r="D20" s="49">
        <f t="shared" si="0"/>
        <v>15719.46924368421</v>
      </c>
      <c r="E20" s="75">
        <v>16.65</v>
      </c>
      <c r="F20" s="49">
        <v>14.930876587</v>
      </c>
      <c r="G20" s="49">
        <f t="shared" si="1"/>
        <v>89.67493445645647</v>
      </c>
      <c r="H20" s="49">
        <f t="shared" si="2"/>
        <v>-50.00876952904505</v>
      </c>
      <c r="I20" s="40"/>
    </row>
    <row r="21" spans="1:9" s="13" customFormat="1" ht="12.75" customHeight="1">
      <c r="A21" s="12" t="s">
        <v>48</v>
      </c>
      <c r="B21" s="49">
        <v>0</v>
      </c>
      <c r="C21" s="75">
        <v>0</v>
      </c>
      <c r="D21" s="49">
        <f t="shared" si="0"/>
        <v>0</v>
      </c>
      <c r="E21" s="75">
        <v>0</v>
      </c>
      <c r="F21" s="49">
        <v>0</v>
      </c>
      <c r="G21" s="49">
        <f t="shared" si="1"/>
        <v>0</v>
      </c>
      <c r="H21" s="49" t="str">
        <f t="shared" si="2"/>
        <v> </v>
      </c>
      <c r="I21" s="40"/>
    </row>
    <row r="22" spans="1:9" s="13" customFormat="1" ht="12.75" customHeight="1">
      <c r="A22" s="12" t="s">
        <v>49</v>
      </c>
      <c r="B22" s="49">
        <v>0.19</v>
      </c>
      <c r="C22" s="75">
        <v>29.866991563</v>
      </c>
      <c r="D22" s="49">
        <f t="shared" si="0"/>
        <v>15719.46924368421</v>
      </c>
      <c r="E22" s="75">
        <v>16.65</v>
      </c>
      <c r="F22" s="49">
        <v>14.930876587</v>
      </c>
      <c r="G22" s="49">
        <f t="shared" si="1"/>
        <v>89.67493445645647</v>
      </c>
      <c r="H22" s="49">
        <f t="shared" si="2"/>
        <v>-50.00876952904505</v>
      </c>
      <c r="I22" s="40"/>
    </row>
    <row r="23" spans="1:9" s="13" customFormat="1" ht="12.75" customHeight="1">
      <c r="A23" s="12" t="s">
        <v>11</v>
      </c>
      <c r="B23" s="49">
        <v>1355.0778492760003</v>
      </c>
      <c r="C23" s="75">
        <v>505.22422692300006</v>
      </c>
      <c r="D23" s="49">
        <f t="shared" si="0"/>
        <v>37.28377872850143</v>
      </c>
      <c r="E23" s="75">
        <v>1372.27653287</v>
      </c>
      <c r="F23" s="49">
        <v>503.544071901</v>
      </c>
      <c r="G23" s="49">
        <f t="shared" si="1"/>
        <v>36.69406710962843</v>
      </c>
      <c r="H23" s="49">
        <f t="shared" si="2"/>
        <v>-0.3325563051940037</v>
      </c>
      <c r="I23" s="40"/>
    </row>
    <row r="24" spans="1:9" s="13" customFormat="1" ht="12.75" customHeight="1">
      <c r="A24" s="12" t="s">
        <v>48</v>
      </c>
      <c r="B24" s="49">
        <v>1355.0778492760003</v>
      </c>
      <c r="C24" s="75">
        <v>505.22422692300006</v>
      </c>
      <c r="D24" s="49">
        <f t="shared" si="0"/>
        <v>37.28377872850143</v>
      </c>
      <c r="E24" s="75">
        <v>1372.27653287</v>
      </c>
      <c r="F24" s="49">
        <v>503.544071901</v>
      </c>
      <c r="G24" s="49">
        <f t="shared" si="1"/>
        <v>36.69406710962843</v>
      </c>
      <c r="H24" s="49">
        <f t="shared" si="2"/>
        <v>-0.3325563051940037</v>
      </c>
      <c r="I24" s="40"/>
    </row>
    <row r="25" spans="1:9" s="13" customFormat="1" ht="12.75" customHeight="1">
      <c r="A25" s="12" t="s">
        <v>49</v>
      </c>
      <c r="B25" s="49">
        <v>0</v>
      </c>
      <c r="C25" s="75">
        <v>0</v>
      </c>
      <c r="D25" s="49">
        <f t="shared" si="0"/>
        <v>0</v>
      </c>
      <c r="E25" s="75">
        <v>0</v>
      </c>
      <c r="F25" s="49">
        <v>0</v>
      </c>
      <c r="G25" s="49">
        <f t="shared" si="1"/>
        <v>0</v>
      </c>
      <c r="H25" s="49" t="str">
        <f t="shared" si="2"/>
        <v> </v>
      </c>
      <c r="I25" s="40"/>
    </row>
    <row r="26" spans="1:11" s="11" customFormat="1" ht="12.75" outlineLevel="2">
      <c r="A26" s="24" t="s">
        <v>12</v>
      </c>
      <c r="B26" s="20">
        <v>9241.588580099</v>
      </c>
      <c r="C26" s="76">
        <v>3445.5469990580004</v>
      </c>
      <c r="D26" s="20">
        <f t="shared" si="0"/>
        <v>37.28305982455984</v>
      </c>
      <c r="E26" s="76">
        <v>9190.874340422999</v>
      </c>
      <c r="F26" s="20">
        <v>2813.9904443240002</v>
      </c>
      <c r="G26" s="20">
        <f t="shared" si="1"/>
        <v>30.61722247629478</v>
      </c>
      <c r="H26" s="20">
        <f t="shared" si="2"/>
        <v>-18.329645623950725</v>
      </c>
      <c r="I26" s="40"/>
      <c r="K26" s="39"/>
    </row>
    <row r="27" spans="1:9" s="13" customFormat="1" ht="12.75" customHeight="1">
      <c r="A27" s="12" t="s">
        <v>13</v>
      </c>
      <c r="B27" s="49">
        <v>3224.820431008999</v>
      </c>
      <c r="C27" s="75">
        <v>1374.4503354770002</v>
      </c>
      <c r="D27" s="49">
        <f t="shared" si="0"/>
        <v>42.620988203270436</v>
      </c>
      <c r="E27" s="75">
        <v>3237.890773943</v>
      </c>
      <c r="F27" s="49">
        <v>953.6650010650001</v>
      </c>
      <c r="G27" s="49">
        <f t="shared" si="1"/>
        <v>29.453278928975646</v>
      </c>
      <c r="H27" s="49">
        <f t="shared" si="2"/>
        <v>-30.614808229208762</v>
      </c>
      <c r="I27" s="40"/>
    </row>
    <row r="28" spans="1:9" s="13" customFormat="1" ht="14.25" customHeight="1">
      <c r="A28" s="12" t="s">
        <v>40</v>
      </c>
      <c r="B28" s="49">
        <v>2349.1695245129995</v>
      </c>
      <c r="C28" s="75">
        <v>1176.4102244730002</v>
      </c>
      <c r="D28" s="49">
        <f t="shared" si="0"/>
        <v>50.077706704324754</v>
      </c>
      <c r="E28" s="75">
        <v>2204.362851538</v>
      </c>
      <c r="F28" s="49">
        <v>737.28474821</v>
      </c>
      <c r="G28" s="49">
        <f t="shared" si="1"/>
        <v>33.44661463949055</v>
      </c>
      <c r="H28" s="49">
        <f t="shared" si="2"/>
        <v>-37.32758073058371</v>
      </c>
      <c r="I28" s="40"/>
    </row>
    <row r="29" spans="1:9" s="13" customFormat="1" ht="14.25" customHeight="1">
      <c r="A29" s="25" t="s">
        <v>38</v>
      </c>
      <c r="B29" s="49">
        <v>875.6509064959995</v>
      </c>
      <c r="C29" s="75">
        <v>198.04011100399993</v>
      </c>
      <c r="D29" s="49">
        <f t="shared" si="0"/>
        <v>22.616331409565518</v>
      </c>
      <c r="E29" s="75">
        <v>1033.5279224050003</v>
      </c>
      <c r="F29" s="49">
        <v>216.38025285499998</v>
      </c>
      <c r="G29" s="49">
        <f t="shared" si="1"/>
        <v>20.936081954272424</v>
      </c>
      <c r="H29" s="49">
        <f t="shared" si="2"/>
        <v>9.260821839586654</v>
      </c>
      <c r="I29" s="40"/>
    </row>
    <row r="30" spans="1:9" s="13" customFormat="1" ht="12.75" customHeight="1">
      <c r="A30" s="12" t="s">
        <v>14</v>
      </c>
      <c r="B30" s="49">
        <v>2733.512253718</v>
      </c>
      <c r="C30" s="75">
        <v>1871.756921988</v>
      </c>
      <c r="D30" s="49">
        <f t="shared" si="0"/>
        <v>68.47442953446141</v>
      </c>
      <c r="E30" s="75">
        <v>2555.59099703</v>
      </c>
      <c r="F30" s="49">
        <v>1224.7026206710002</v>
      </c>
      <c r="G30" s="49">
        <f t="shared" si="1"/>
        <v>47.92248141796938</v>
      </c>
      <c r="H30" s="49">
        <f t="shared" si="2"/>
        <v>-34.56935533219564</v>
      </c>
      <c r="I30" s="40"/>
    </row>
    <row r="31" spans="1:9" s="13" customFormat="1" ht="14.25" customHeight="1">
      <c r="A31" s="12" t="s">
        <v>103</v>
      </c>
      <c r="B31" s="49">
        <v>1199.834603472</v>
      </c>
      <c r="C31" s="75">
        <v>1216.797822016</v>
      </c>
      <c r="D31" s="49">
        <f t="shared" si="0"/>
        <v>101.41379640951453</v>
      </c>
      <c r="E31" s="75">
        <v>946.181210279</v>
      </c>
      <c r="F31" s="49">
        <v>748.484052688</v>
      </c>
      <c r="G31" s="49">
        <f t="shared" si="1"/>
        <v>79.10578275669783</v>
      </c>
      <c r="H31" s="49">
        <f t="shared" si="2"/>
        <v>-38.487393785114946</v>
      </c>
      <c r="I31" s="40"/>
    </row>
    <row r="32" spans="1:9" s="13" customFormat="1" ht="14.25" customHeight="1">
      <c r="A32" s="25" t="s">
        <v>39</v>
      </c>
      <c r="B32" s="49">
        <v>1533.677650246</v>
      </c>
      <c r="C32" s="75">
        <v>654.9590999720001</v>
      </c>
      <c r="D32" s="49">
        <f t="shared" si="0"/>
        <v>42.70513428078876</v>
      </c>
      <c r="E32" s="75">
        <v>1609.4097867509997</v>
      </c>
      <c r="F32" s="49">
        <v>476.21856798300007</v>
      </c>
      <c r="G32" s="49">
        <f t="shared" si="1"/>
        <v>29.58964037023582</v>
      </c>
      <c r="H32" s="49">
        <f t="shared" si="2"/>
        <v>-27.29033492269079</v>
      </c>
      <c r="I32" s="40"/>
    </row>
    <row r="33" spans="1:9" s="13" customFormat="1" ht="12.75" customHeight="1">
      <c r="A33" s="12" t="s">
        <v>12</v>
      </c>
      <c r="B33" s="49">
        <v>3283.255895372</v>
      </c>
      <c r="C33" s="75">
        <v>199.33974159299999</v>
      </c>
      <c r="D33" s="49">
        <f t="shared" si="0"/>
        <v>6.071404360348049</v>
      </c>
      <c r="E33" s="75">
        <v>3397.39256945</v>
      </c>
      <c r="F33" s="49">
        <v>635.6228225879998</v>
      </c>
      <c r="G33" s="49">
        <f t="shared" si="1"/>
        <v>18.709136774585346</v>
      </c>
      <c r="H33" s="49">
        <f t="shared" si="2"/>
        <v>218.8640747241344</v>
      </c>
      <c r="I33" s="40"/>
    </row>
    <row r="34" spans="1:9" s="13" customFormat="1" ht="8.25" customHeight="1">
      <c r="A34" s="12"/>
      <c r="B34" s="49"/>
      <c r="C34" s="75"/>
      <c r="D34" s="49"/>
      <c r="E34" s="75"/>
      <c r="F34" s="49"/>
      <c r="G34" s="49"/>
      <c r="H34" s="49"/>
      <c r="I34" s="40"/>
    </row>
    <row r="35" spans="1:9" s="9" customFormat="1" ht="12.75">
      <c r="A35" s="14" t="s">
        <v>0</v>
      </c>
      <c r="B35" s="63">
        <v>36833.403351103996</v>
      </c>
      <c r="C35" s="77">
        <v>15704.061789768999</v>
      </c>
      <c r="D35" s="63">
        <f aca="true" t="shared" si="3" ref="D35:D78">_xlfn.IFERROR((C35/B35*100),0)</f>
        <v>42.63538082559049</v>
      </c>
      <c r="E35" s="77">
        <v>45070.794775667</v>
      </c>
      <c r="F35" s="77">
        <v>17253.985628931005</v>
      </c>
      <c r="G35" s="63">
        <f aca="true" t="shared" si="4" ref="G35:G78">_xlfn.IFERROR((F35/E35*100),0)</f>
        <v>38.28196444018812</v>
      </c>
      <c r="H35" s="63">
        <f aca="true" t="shared" si="5" ref="H35:H78">IF(C35&lt;&gt;0,F35/C35*100-100," ")</f>
        <v>9.869572979977463</v>
      </c>
      <c r="I35" s="40"/>
    </row>
    <row r="36" spans="1:9" s="13" customFormat="1" ht="12.75">
      <c r="A36" s="12" t="s">
        <v>15</v>
      </c>
      <c r="B36" s="68">
        <v>17282.884705402997</v>
      </c>
      <c r="C36" s="78">
        <v>7445.149878068999</v>
      </c>
      <c r="D36" s="68">
        <f t="shared" si="3"/>
        <v>43.0781666659009</v>
      </c>
      <c r="E36" s="78">
        <v>18401.737890845</v>
      </c>
      <c r="F36" s="68">
        <v>7888.030031194001</v>
      </c>
      <c r="G36" s="68">
        <f t="shared" si="4"/>
        <v>42.86567974168545</v>
      </c>
      <c r="H36" s="68">
        <f t="shared" si="5"/>
        <v>5.948572700055152</v>
      </c>
      <c r="I36" s="40"/>
    </row>
    <row r="37" spans="1:9" s="13" customFormat="1" ht="12.75" customHeight="1" hidden="1">
      <c r="A37" s="26" t="s">
        <v>90</v>
      </c>
      <c r="B37" s="68">
        <v>0</v>
      </c>
      <c r="C37" s="78"/>
      <c r="D37" s="68">
        <f t="shared" si="3"/>
        <v>0</v>
      </c>
      <c r="E37" s="78">
        <v>30</v>
      </c>
      <c r="F37" s="68">
        <v>2.899834201</v>
      </c>
      <c r="G37" s="68"/>
      <c r="H37" s="68" t="str">
        <f t="shared" si="5"/>
        <v> </v>
      </c>
      <c r="I37" s="40"/>
    </row>
    <row r="38" spans="1:9" s="13" customFormat="1" ht="12.75" customHeight="1" hidden="1">
      <c r="A38" s="26" t="s">
        <v>91</v>
      </c>
      <c r="B38" s="68">
        <v>17282.884705402997</v>
      </c>
      <c r="C38" s="78"/>
      <c r="D38" s="68">
        <f t="shared" si="3"/>
        <v>0</v>
      </c>
      <c r="E38" s="78">
        <v>18371.737890845</v>
      </c>
      <c r="F38" s="68">
        <v>6546.182449331</v>
      </c>
      <c r="G38" s="68"/>
      <c r="H38" s="68" t="str">
        <f t="shared" si="5"/>
        <v> </v>
      </c>
      <c r="I38" s="40"/>
    </row>
    <row r="39" spans="1:9" s="13" customFormat="1" ht="12.75">
      <c r="A39" s="12" t="s">
        <v>16</v>
      </c>
      <c r="B39" s="49">
        <v>4013.430446108</v>
      </c>
      <c r="C39" s="75">
        <v>1599.277573537</v>
      </c>
      <c r="D39" s="49">
        <f t="shared" si="3"/>
        <v>39.84814474828858</v>
      </c>
      <c r="E39" s="75">
        <v>4424.590957046</v>
      </c>
      <c r="F39" s="49">
        <v>1623.699879151</v>
      </c>
      <c r="G39" s="49">
        <f t="shared" si="4"/>
        <v>36.6971748329711</v>
      </c>
      <c r="H39" s="49">
        <f t="shared" si="5"/>
        <v>1.527083604379385</v>
      </c>
      <c r="I39" s="40"/>
    </row>
    <row r="40" spans="1:9" s="13" customFormat="1" ht="12.75" customHeight="1" hidden="1">
      <c r="A40" s="26" t="s">
        <v>90</v>
      </c>
      <c r="B40" s="49">
        <v>0</v>
      </c>
      <c r="C40" s="75"/>
      <c r="D40" s="49">
        <f t="shared" si="3"/>
        <v>0</v>
      </c>
      <c r="E40" s="75">
        <v>384.045828202</v>
      </c>
      <c r="F40" s="49">
        <v>14.409292488999998</v>
      </c>
      <c r="G40" s="49"/>
      <c r="H40" s="49" t="str">
        <f t="shared" si="5"/>
        <v> </v>
      </c>
      <c r="I40" s="40"/>
    </row>
    <row r="41" spans="1:9" s="13" customFormat="1" ht="12.75" customHeight="1" hidden="1">
      <c r="A41" s="26" t="s">
        <v>91</v>
      </c>
      <c r="B41" s="49">
        <v>4013.430446108</v>
      </c>
      <c r="C41" s="49"/>
      <c r="D41" s="49">
        <f t="shared" si="3"/>
        <v>0</v>
      </c>
      <c r="E41" s="75">
        <v>4040.545128844</v>
      </c>
      <c r="F41" s="49">
        <v>1320.1621551899998</v>
      </c>
      <c r="G41" s="49"/>
      <c r="H41" s="49" t="str">
        <f t="shared" si="5"/>
        <v> </v>
      </c>
      <c r="I41" s="40"/>
    </row>
    <row r="42" spans="1:9" s="13" customFormat="1" ht="12.75" customHeight="1">
      <c r="A42" s="26" t="s">
        <v>42</v>
      </c>
      <c r="B42" s="49">
        <v>1896.414852977</v>
      </c>
      <c r="C42" s="75">
        <v>692.5855404399999</v>
      </c>
      <c r="D42" s="49">
        <f t="shared" si="3"/>
        <v>36.52078232527953</v>
      </c>
      <c r="E42" s="75">
        <v>1834.687795692</v>
      </c>
      <c r="F42" s="49">
        <v>656.7614109</v>
      </c>
      <c r="G42" s="49">
        <f t="shared" si="4"/>
        <v>35.79690301762134</v>
      </c>
      <c r="H42" s="49">
        <f t="shared" si="5"/>
        <v>-5.1725205694073395</v>
      </c>
      <c r="I42" s="40"/>
    </row>
    <row r="43" spans="1:9" s="13" customFormat="1" ht="12.75" customHeight="1">
      <c r="A43" s="26" t="s">
        <v>43</v>
      </c>
      <c r="B43" s="49">
        <v>1911.684959015</v>
      </c>
      <c r="C43" s="75">
        <v>795.747896294</v>
      </c>
      <c r="D43" s="49">
        <f t="shared" si="3"/>
        <v>41.625472468225674</v>
      </c>
      <c r="E43" s="75">
        <v>2397.7825550029997</v>
      </c>
      <c r="F43" s="49">
        <v>832.310982299</v>
      </c>
      <c r="G43" s="49">
        <f t="shared" si="4"/>
        <v>34.71169562737764</v>
      </c>
      <c r="H43" s="49">
        <f t="shared" si="5"/>
        <v>4.594807749449743</v>
      </c>
      <c r="I43" s="40"/>
    </row>
    <row r="44" spans="1:9" s="13" customFormat="1" ht="12.75" customHeight="1">
      <c r="A44" s="26" t="s">
        <v>44</v>
      </c>
      <c r="B44" s="49">
        <v>119.139354086</v>
      </c>
      <c r="C44" s="75">
        <v>29.226013519</v>
      </c>
      <c r="D44" s="49">
        <f t="shared" si="3"/>
        <v>24.530948436990336</v>
      </c>
      <c r="E44" s="75">
        <v>101.427387</v>
      </c>
      <c r="F44" s="49">
        <v>46.639821077</v>
      </c>
      <c r="G44" s="49">
        <f t="shared" si="4"/>
        <v>45.98345915881674</v>
      </c>
      <c r="H44" s="49">
        <f t="shared" si="5"/>
        <v>59.58324609231835</v>
      </c>
      <c r="I44" s="40"/>
    </row>
    <row r="45" spans="1:9" s="13" customFormat="1" ht="12.75" customHeight="1">
      <c r="A45" s="26" t="s">
        <v>45</v>
      </c>
      <c r="B45" s="49">
        <v>86.19128003000003</v>
      </c>
      <c r="C45" s="75">
        <v>81.71812328400003</v>
      </c>
      <c r="D45" s="49">
        <f t="shared" si="3"/>
        <v>94.8101980334402</v>
      </c>
      <c r="E45" s="75">
        <v>90.69321935100015</v>
      </c>
      <c r="F45" s="49">
        <v>87.98766487499978</v>
      </c>
      <c r="G45" s="49">
        <f t="shared" si="4"/>
        <v>97.01680622282318</v>
      </c>
      <c r="H45" s="49">
        <f t="shared" si="5"/>
        <v>7.672155623558339</v>
      </c>
      <c r="I45" s="40"/>
    </row>
    <row r="46" spans="1:9" s="13" customFormat="1" ht="12.75">
      <c r="A46" s="12" t="s">
        <v>17</v>
      </c>
      <c r="B46" s="49">
        <v>2014.282352313</v>
      </c>
      <c r="C46" s="75">
        <v>903.906188469</v>
      </c>
      <c r="D46" s="49">
        <f t="shared" si="3"/>
        <v>44.87485021308183</v>
      </c>
      <c r="E46" s="75">
        <v>2846.711541563</v>
      </c>
      <c r="F46" s="49">
        <v>1146.0505826</v>
      </c>
      <c r="G46" s="49">
        <f>_xlfn.IFERROR((F46/E46*100),0)</f>
        <v>40.258753507942565</v>
      </c>
      <c r="H46" s="49">
        <f t="shared" si="5"/>
        <v>26.788664268482833</v>
      </c>
      <c r="I46" s="40"/>
    </row>
    <row r="47" spans="1:9" s="13" customFormat="1" ht="12.75" customHeight="1">
      <c r="A47" s="26" t="s">
        <v>46</v>
      </c>
      <c r="B47" s="49">
        <v>1794.554951068</v>
      </c>
      <c r="C47" s="75">
        <v>806.1734598709999</v>
      </c>
      <c r="D47" s="49">
        <f t="shared" si="3"/>
        <v>44.92330866721127</v>
      </c>
      <c r="E47" s="75">
        <v>2537.94021733</v>
      </c>
      <c r="F47" s="49">
        <v>1038.8738111490002</v>
      </c>
      <c r="G47" s="49">
        <f t="shared" si="4"/>
        <v>40.93373847245035</v>
      </c>
      <c r="H47" s="49">
        <f t="shared" si="5"/>
        <v>28.86479930947317</v>
      </c>
      <c r="I47" s="40"/>
    </row>
    <row r="48" spans="1:9" s="13" customFormat="1" ht="12.75" customHeight="1">
      <c r="A48" s="26" t="s">
        <v>47</v>
      </c>
      <c r="B48" s="49">
        <v>219.72740124499998</v>
      </c>
      <c r="C48" s="75">
        <v>97.73272859800001</v>
      </c>
      <c r="D48" s="49">
        <f t="shared" si="3"/>
        <v>44.47908091764407</v>
      </c>
      <c r="E48" s="75">
        <v>308.771324233</v>
      </c>
      <c r="F48" s="49">
        <v>107.17677145100001</v>
      </c>
      <c r="G48" s="49">
        <f t="shared" si="4"/>
        <v>34.7107270136666</v>
      </c>
      <c r="H48" s="49">
        <f t="shared" si="5"/>
        <v>9.663132287901007</v>
      </c>
      <c r="I48" s="40"/>
    </row>
    <row r="49" spans="1:9" s="13" customFormat="1" ht="12.75" customHeight="1">
      <c r="A49" s="12" t="s">
        <v>3</v>
      </c>
      <c r="B49" s="49">
        <v>0</v>
      </c>
      <c r="C49" s="75">
        <v>0</v>
      </c>
      <c r="D49" s="49">
        <f t="shared" si="3"/>
        <v>0</v>
      </c>
      <c r="E49" s="75">
        <v>0</v>
      </c>
      <c r="F49" s="49">
        <v>0</v>
      </c>
      <c r="G49" s="49">
        <f t="shared" si="4"/>
        <v>0</v>
      </c>
      <c r="H49" s="49" t="str">
        <f t="shared" si="5"/>
        <v> </v>
      </c>
      <c r="I49" s="40"/>
    </row>
    <row r="50" spans="1:9" s="13" customFormat="1" ht="12.75">
      <c r="A50" s="12" t="s">
        <v>2</v>
      </c>
      <c r="B50" s="49">
        <v>5072.300684554</v>
      </c>
      <c r="C50" s="75">
        <v>2422.8916211660003</v>
      </c>
      <c r="D50" s="49">
        <f t="shared" si="3"/>
        <v>47.76711342338415</v>
      </c>
      <c r="E50" s="75">
        <v>8766.173599967</v>
      </c>
      <c r="F50" s="49">
        <v>1982.327210112</v>
      </c>
      <c r="G50" s="49">
        <f t="shared" si="4"/>
        <v>22.613369305388414</v>
      </c>
      <c r="H50" s="49">
        <f t="shared" si="5"/>
        <v>-18.18341386817714</v>
      </c>
      <c r="I50" s="40"/>
    </row>
    <row r="51" spans="1:9" s="13" customFormat="1" ht="12.75" customHeight="1">
      <c r="A51" s="12" t="s">
        <v>50</v>
      </c>
      <c r="B51" s="49">
        <v>0</v>
      </c>
      <c r="C51" s="75">
        <v>0</v>
      </c>
      <c r="D51" s="49">
        <f t="shared" si="3"/>
        <v>0</v>
      </c>
      <c r="E51" s="75">
        <v>0</v>
      </c>
      <c r="F51" s="49">
        <v>0</v>
      </c>
      <c r="G51" s="49">
        <f t="shared" si="4"/>
        <v>0</v>
      </c>
      <c r="H51" s="49" t="str">
        <f t="shared" si="5"/>
        <v> </v>
      </c>
      <c r="I51" s="40"/>
    </row>
    <row r="52" spans="1:9" s="13" customFormat="1" ht="12.75" customHeight="1">
      <c r="A52" s="12" t="s">
        <v>51</v>
      </c>
      <c r="B52" s="49">
        <v>0</v>
      </c>
      <c r="C52" s="75">
        <v>0</v>
      </c>
      <c r="D52" s="49">
        <f t="shared" si="3"/>
        <v>0</v>
      </c>
      <c r="E52" s="75">
        <v>0</v>
      </c>
      <c r="F52" s="49">
        <v>0</v>
      </c>
      <c r="G52" s="49">
        <f t="shared" si="4"/>
        <v>0</v>
      </c>
      <c r="H52" s="49" t="str">
        <f t="shared" si="5"/>
        <v> </v>
      </c>
      <c r="I52" s="40"/>
    </row>
    <row r="53" spans="1:9" s="13" customFormat="1" ht="12.75" customHeight="1">
      <c r="A53" s="12" t="s">
        <v>52</v>
      </c>
      <c r="B53" s="49">
        <v>0</v>
      </c>
      <c r="C53" s="75">
        <v>0</v>
      </c>
      <c r="D53" s="49">
        <f t="shared" si="3"/>
        <v>0</v>
      </c>
      <c r="E53" s="75">
        <v>0</v>
      </c>
      <c r="F53" s="49">
        <v>0</v>
      </c>
      <c r="G53" s="49">
        <f t="shared" si="4"/>
        <v>0</v>
      </c>
      <c r="H53" s="49" t="str">
        <f t="shared" si="5"/>
        <v> </v>
      </c>
      <c r="I53" s="40"/>
    </row>
    <row r="54" spans="1:9" s="13" customFormat="1" ht="12.75" customHeight="1">
      <c r="A54" s="12" t="s">
        <v>63</v>
      </c>
      <c r="B54" s="49">
        <v>70.89255026800001</v>
      </c>
      <c r="C54" s="75">
        <v>25.441143366000002</v>
      </c>
      <c r="D54" s="49">
        <f t="shared" si="3"/>
        <v>35.88690669163839</v>
      </c>
      <c r="E54" s="75">
        <v>56.833375079999996</v>
      </c>
      <c r="F54" s="49">
        <v>13.693936176</v>
      </c>
      <c r="G54" s="49">
        <f t="shared" si="4"/>
        <v>24.094884663675337</v>
      </c>
      <c r="H54" s="49">
        <f t="shared" si="5"/>
        <v>-46.17405366183023</v>
      </c>
      <c r="I54" s="40"/>
    </row>
    <row r="55" spans="1:9" s="13" customFormat="1" ht="12.75" customHeight="1">
      <c r="A55" s="12" t="s">
        <v>51</v>
      </c>
      <c r="B55" s="49">
        <v>56.823550268000005</v>
      </c>
      <c r="C55" s="75">
        <v>25.441143366000002</v>
      </c>
      <c r="D55" s="49">
        <f t="shared" si="3"/>
        <v>44.77218203721969</v>
      </c>
      <c r="E55" s="75">
        <v>52.833375079999996</v>
      </c>
      <c r="F55" s="49">
        <v>13.693936176</v>
      </c>
      <c r="G55" s="49">
        <f t="shared" si="4"/>
        <v>25.91910161950608</v>
      </c>
      <c r="H55" s="49">
        <f t="shared" si="5"/>
        <v>-46.17405366183023</v>
      </c>
      <c r="I55" s="40"/>
    </row>
    <row r="56" spans="1:9" s="13" customFormat="1" ht="12.75" customHeight="1">
      <c r="A56" s="12" t="s">
        <v>52</v>
      </c>
      <c r="B56" s="49">
        <v>14.069</v>
      </c>
      <c r="C56" s="75">
        <v>0</v>
      </c>
      <c r="D56" s="49">
        <f t="shared" si="3"/>
        <v>0</v>
      </c>
      <c r="E56" s="75">
        <v>4</v>
      </c>
      <c r="F56" s="49">
        <v>0</v>
      </c>
      <c r="G56" s="49">
        <f t="shared" si="4"/>
        <v>0</v>
      </c>
      <c r="H56" s="49" t="str">
        <f t="shared" si="5"/>
        <v> </v>
      </c>
      <c r="I56" s="40"/>
    </row>
    <row r="57" spans="1:9" s="13" customFormat="1" ht="12.75" customHeight="1">
      <c r="A57" s="12" t="s">
        <v>64</v>
      </c>
      <c r="B57" s="49">
        <v>5001.408134286</v>
      </c>
      <c r="C57" s="75">
        <v>2397.4504778</v>
      </c>
      <c r="D57" s="49">
        <f t="shared" si="3"/>
        <v>47.935509629074886</v>
      </c>
      <c r="E57" s="75">
        <v>8709.340224887</v>
      </c>
      <c r="F57" s="49">
        <v>1968.633273936</v>
      </c>
      <c r="G57" s="49">
        <f t="shared" si="4"/>
        <v>22.6037015790314</v>
      </c>
      <c r="H57" s="49">
        <f t="shared" si="5"/>
        <v>-17.886384216682572</v>
      </c>
      <c r="I57" s="40"/>
    </row>
    <row r="58" spans="1:9" s="13" customFormat="1" ht="12.75" customHeight="1">
      <c r="A58" s="12" t="s">
        <v>51</v>
      </c>
      <c r="B58" s="49">
        <v>3258.1374796389996</v>
      </c>
      <c r="C58" s="75">
        <v>1447.909244499</v>
      </c>
      <c r="D58" s="49">
        <f t="shared" si="3"/>
        <v>44.439783574124306</v>
      </c>
      <c r="E58" s="75">
        <v>3467.519719428</v>
      </c>
      <c r="F58" s="49">
        <v>1478.422760502</v>
      </c>
      <c r="G58" s="49">
        <f t="shared" si="4"/>
        <v>42.63631875598619</v>
      </c>
      <c r="H58" s="49">
        <f t="shared" si="5"/>
        <v>2.1074191023318036</v>
      </c>
      <c r="I58" s="40"/>
    </row>
    <row r="59" spans="1:9" s="13" customFormat="1" ht="12.75" customHeight="1">
      <c r="A59" s="12" t="s">
        <v>52</v>
      </c>
      <c r="B59" s="49">
        <v>1743.2706546470001</v>
      </c>
      <c r="C59" s="75">
        <v>949.5412333009999</v>
      </c>
      <c r="D59" s="49">
        <f t="shared" si="3"/>
        <v>54.46895069161106</v>
      </c>
      <c r="E59" s="75">
        <v>5241.820505459</v>
      </c>
      <c r="F59" s="49">
        <v>490.21051343399995</v>
      </c>
      <c r="G59" s="49">
        <f t="shared" si="4"/>
        <v>9.351913384357191</v>
      </c>
      <c r="H59" s="49">
        <f t="shared" si="5"/>
        <v>-48.37396247345421</v>
      </c>
      <c r="I59" s="40"/>
    </row>
    <row r="60" spans="1:9" s="13" customFormat="1" ht="12.75">
      <c r="A60" s="12" t="s">
        <v>18</v>
      </c>
      <c r="B60" s="49">
        <v>6224.7621924469995</v>
      </c>
      <c r="C60" s="75">
        <v>2631.203442927</v>
      </c>
      <c r="D60" s="49">
        <f t="shared" si="3"/>
        <v>42.26994319750318</v>
      </c>
      <c r="E60" s="75">
        <v>8636.679791391001</v>
      </c>
      <c r="F60" s="49">
        <v>4140.0521126660005</v>
      </c>
      <c r="G60" s="49">
        <f t="shared" si="4"/>
        <v>47.93569071291474</v>
      </c>
      <c r="H60" s="49">
        <f t="shared" si="5"/>
        <v>57.344432023869985</v>
      </c>
      <c r="I60" s="40"/>
    </row>
    <row r="61" spans="1:10" s="13" customFormat="1" ht="13.5" customHeight="1" hidden="1">
      <c r="A61" s="12" t="s">
        <v>92</v>
      </c>
      <c r="B61" s="49">
        <v>0</v>
      </c>
      <c r="C61" s="75"/>
      <c r="D61" s="49">
        <f t="shared" si="3"/>
        <v>0</v>
      </c>
      <c r="E61" s="75">
        <v>1914.6</v>
      </c>
      <c r="F61" s="49">
        <v>912.633</v>
      </c>
      <c r="G61" s="49">
        <f t="shared" si="4"/>
        <v>47.667032278282676</v>
      </c>
      <c r="H61" s="49" t="str">
        <f t="shared" si="5"/>
        <v> </v>
      </c>
      <c r="I61" s="40"/>
      <c r="J61"/>
    </row>
    <row r="62" spans="1:10" s="13" customFormat="1" ht="13.5" customHeight="1" hidden="1">
      <c r="A62" s="12" t="s">
        <v>104</v>
      </c>
      <c r="B62" s="49">
        <v>0</v>
      </c>
      <c r="C62" s="75"/>
      <c r="D62" s="49">
        <f t="shared" si="3"/>
        <v>0</v>
      </c>
      <c r="E62" s="75">
        <v>131.675254745</v>
      </c>
      <c r="F62" s="49">
        <v>94.08548499999999</v>
      </c>
      <c r="G62" s="49">
        <f t="shared" si="4"/>
        <v>71.45266981423678</v>
      </c>
      <c r="H62" s="49" t="str">
        <f t="shared" si="5"/>
        <v> </v>
      </c>
      <c r="I62" s="40"/>
      <c r="J62"/>
    </row>
    <row r="63" spans="1:10" s="13" customFormat="1" ht="13.5" customHeight="1" hidden="1">
      <c r="A63" s="12" t="s">
        <v>105</v>
      </c>
      <c r="B63" s="49">
        <v>0</v>
      </c>
      <c r="C63" s="75"/>
      <c r="D63" s="49">
        <f t="shared" si="3"/>
        <v>0</v>
      </c>
      <c r="E63" s="75">
        <v>238.512739855</v>
      </c>
      <c r="F63" s="49">
        <v>230.32988329</v>
      </c>
      <c r="G63" s="49">
        <f t="shared" si="4"/>
        <v>96.5692161475422</v>
      </c>
      <c r="H63" s="49" t="str">
        <f t="shared" si="5"/>
        <v> </v>
      </c>
      <c r="I63" s="40"/>
      <c r="J63"/>
    </row>
    <row r="64" spans="1:10" s="13" customFormat="1" ht="13.5" customHeight="1" hidden="1">
      <c r="A64" s="12" t="s">
        <v>93</v>
      </c>
      <c r="B64" s="49">
        <v>0</v>
      </c>
      <c r="C64" s="75"/>
      <c r="D64" s="49">
        <f t="shared" si="3"/>
        <v>0</v>
      </c>
      <c r="E64" s="75">
        <v>254.340131884</v>
      </c>
      <c r="F64" s="49">
        <v>215.368991997</v>
      </c>
      <c r="G64" s="49">
        <f t="shared" si="4"/>
        <v>84.67754986272712</v>
      </c>
      <c r="H64" s="49" t="str">
        <f t="shared" si="5"/>
        <v> </v>
      </c>
      <c r="I64"/>
      <c r="J64"/>
    </row>
    <row r="65" spans="1:9" s="13" customFormat="1" ht="12.75" customHeight="1" hidden="1">
      <c r="A65" s="12" t="s">
        <v>94</v>
      </c>
      <c r="B65" s="49">
        <v>6224.7621924469995</v>
      </c>
      <c r="C65" s="75"/>
      <c r="D65" s="49">
        <f t="shared" si="3"/>
        <v>0</v>
      </c>
      <c r="E65" s="75">
        <v>6097.551664907001</v>
      </c>
      <c r="F65" s="49">
        <v>2687.634752379</v>
      </c>
      <c r="G65" s="49">
        <f t="shared" si="4"/>
        <v>44.07727724304557</v>
      </c>
      <c r="H65" s="49" t="str">
        <f t="shared" si="5"/>
        <v> </v>
      </c>
      <c r="I65" s="40"/>
    </row>
    <row r="66" spans="1:9" s="13" customFormat="1" ht="12.75">
      <c r="A66" s="12" t="s">
        <v>19</v>
      </c>
      <c r="B66" s="49">
        <v>2225.742970279</v>
      </c>
      <c r="C66" s="75">
        <v>701.633085601</v>
      </c>
      <c r="D66" s="49">
        <f t="shared" si="3"/>
        <v>31.52354494522111</v>
      </c>
      <c r="E66" s="75">
        <v>1994.9009948549997</v>
      </c>
      <c r="F66" s="49">
        <v>473.82581320800006</v>
      </c>
      <c r="G66" s="49">
        <f t="shared" si="4"/>
        <v>23.75184605301379</v>
      </c>
      <c r="H66" s="49">
        <f t="shared" si="5"/>
        <v>-32.46814853348404</v>
      </c>
      <c r="I66" s="40"/>
    </row>
    <row r="67" spans="1:10" s="13" customFormat="1" ht="13.5" customHeight="1" hidden="1">
      <c r="A67" s="12" t="s">
        <v>95</v>
      </c>
      <c r="B67" s="49">
        <v>0</v>
      </c>
      <c r="C67" s="75"/>
      <c r="D67" s="49">
        <f t="shared" si="3"/>
        <v>0</v>
      </c>
      <c r="E67" s="75">
        <v>165</v>
      </c>
      <c r="F67" s="49">
        <v>164.739</v>
      </c>
      <c r="G67" s="49">
        <f t="shared" si="4"/>
        <v>99.84181818181818</v>
      </c>
      <c r="H67" s="49" t="str">
        <f t="shared" si="5"/>
        <v> </v>
      </c>
      <c r="I67" s="40"/>
      <c r="J67"/>
    </row>
    <row r="68" spans="1:9" s="13" customFormat="1" ht="12.75" customHeight="1" hidden="1">
      <c r="A68" s="12" t="s">
        <v>97</v>
      </c>
      <c r="B68" s="49">
        <v>2225.742970279</v>
      </c>
      <c r="C68" s="49"/>
      <c r="D68" s="49">
        <f t="shared" si="3"/>
        <v>0</v>
      </c>
      <c r="E68" s="75">
        <v>1829.9009948549997</v>
      </c>
      <c r="F68" s="75">
        <v>309.086813208</v>
      </c>
      <c r="G68" s="49">
        <f t="shared" si="4"/>
        <v>16.89090361047057</v>
      </c>
      <c r="H68" s="49" t="str">
        <f t="shared" si="5"/>
        <v> </v>
      </c>
      <c r="I68" s="40"/>
    </row>
    <row r="69" spans="1:9" s="13" customFormat="1" ht="12.75" customHeight="1">
      <c r="A69" s="12" t="s">
        <v>53</v>
      </c>
      <c r="B69" s="49">
        <v>435.652045622</v>
      </c>
      <c r="C69" s="75">
        <v>196.179945196</v>
      </c>
      <c r="D69" s="49">
        <f t="shared" si="3"/>
        <v>45.03133800643702</v>
      </c>
      <c r="E69" s="75">
        <v>518.7139504439999</v>
      </c>
      <c r="F69" s="49">
        <v>270.99938079300006</v>
      </c>
      <c r="G69" s="49">
        <f t="shared" si="4"/>
        <v>52.244475121795865</v>
      </c>
      <c r="H69" s="49">
        <f t="shared" si="5"/>
        <v>38.13816724347089</v>
      </c>
      <c r="I69" s="40"/>
    </row>
    <row r="70" spans="1:9" s="13" customFormat="1" ht="25.5" customHeight="1">
      <c r="A70" s="27" t="s">
        <v>54</v>
      </c>
      <c r="B70" s="49">
        <v>59.738348374000005</v>
      </c>
      <c r="C70" s="75">
        <v>40.5</v>
      </c>
      <c r="D70" s="49">
        <f t="shared" si="3"/>
        <v>67.79564735610747</v>
      </c>
      <c r="E70" s="75">
        <v>215.889782583</v>
      </c>
      <c r="F70" s="49">
        <v>187.034</v>
      </c>
      <c r="G70" s="49">
        <f t="shared" si="4"/>
        <v>86.63402119463146</v>
      </c>
      <c r="H70" s="49">
        <f t="shared" si="5"/>
        <v>361.8123456790123</v>
      </c>
      <c r="I70" s="40"/>
    </row>
    <row r="71" spans="1:9" s="13" customFormat="1" ht="12.75" customHeight="1">
      <c r="A71" s="27" t="s">
        <v>55</v>
      </c>
      <c r="B71" s="49">
        <v>246.74531661700004</v>
      </c>
      <c r="C71" s="75">
        <v>103.10471496299999</v>
      </c>
      <c r="D71" s="49">
        <f t="shared" si="3"/>
        <v>41.785885291204906</v>
      </c>
      <c r="E71" s="75">
        <v>160.516573007</v>
      </c>
      <c r="F71" s="49">
        <v>44.596948724</v>
      </c>
      <c r="G71" s="49">
        <f t="shared" si="4"/>
        <v>27.783392012770648</v>
      </c>
      <c r="H71" s="49">
        <f t="shared" si="5"/>
        <v>-56.74596574947712</v>
      </c>
      <c r="I71" s="40"/>
    </row>
    <row r="72" spans="1:9" s="13" customFormat="1" ht="25.5" customHeight="1">
      <c r="A72" s="27" t="s">
        <v>56</v>
      </c>
      <c r="B72" s="49">
        <v>36.449636166999994</v>
      </c>
      <c r="C72" s="75">
        <v>19.001244667</v>
      </c>
      <c r="D72" s="49">
        <f t="shared" si="3"/>
        <v>52.13013534605031</v>
      </c>
      <c r="E72" s="75">
        <v>32.546168824</v>
      </c>
      <c r="F72" s="49">
        <v>6.881782928000001</v>
      </c>
      <c r="G72" s="49">
        <f t="shared" si="4"/>
        <v>21.14467901034569</v>
      </c>
      <c r="H72" s="49">
        <f t="shared" si="5"/>
        <v>-63.782462419676186</v>
      </c>
      <c r="I72" s="40"/>
    </row>
    <row r="73" spans="1:9" s="13" customFormat="1" ht="12.75" customHeight="1">
      <c r="A73" s="12" t="s">
        <v>57</v>
      </c>
      <c r="B73" s="49">
        <v>63.180410667</v>
      </c>
      <c r="C73" s="75">
        <v>17.50966579</v>
      </c>
      <c r="D73" s="49">
        <f t="shared" si="3"/>
        <v>27.713757484557693</v>
      </c>
      <c r="E73" s="75">
        <v>79.78708223299999</v>
      </c>
      <c r="F73" s="49">
        <v>16.885319365</v>
      </c>
      <c r="G73" s="49">
        <f t="shared" si="4"/>
        <v>21.162973870494817</v>
      </c>
      <c r="H73" s="49">
        <f t="shared" si="5"/>
        <v>-3.565724397530019</v>
      </c>
      <c r="I73" s="40"/>
    </row>
    <row r="74" spans="1:9" s="13" customFormat="1" ht="12.75" customHeight="1">
      <c r="A74" s="12" t="s">
        <v>58</v>
      </c>
      <c r="B74" s="49">
        <v>29.538333797</v>
      </c>
      <c r="C74" s="75">
        <v>16.064319775999998</v>
      </c>
      <c r="D74" s="49">
        <f t="shared" si="3"/>
        <v>54.38465109914743</v>
      </c>
      <c r="E74" s="75">
        <v>29.974343797000003</v>
      </c>
      <c r="F74" s="49">
        <v>15.601329776000002</v>
      </c>
      <c r="G74" s="49">
        <f t="shared" si="4"/>
        <v>52.04894519679682</v>
      </c>
      <c r="H74" s="49">
        <f t="shared" si="5"/>
        <v>-2.8821014923501593</v>
      </c>
      <c r="I74" s="40"/>
    </row>
    <row r="75" spans="1:9" s="13" customFormat="1" ht="12.75" customHeight="1">
      <c r="A75" s="12" t="s">
        <v>59</v>
      </c>
      <c r="B75" s="49">
        <v>1511.762181409</v>
      </c>
      <c r="C75" s="75">
        <v>505.45314040500006</v>
      </c>
      <c r="D75" s="49">
        <f t="shared" si="3"/>
        <v>33.434699360841606</v>
      </c>
      <c r="E75" s="75">
        <v>1476.1870444109998</v>
      </c>
      <c r="F75" s="49">
        <v>202.826432415</v>
      </c>
      <c r="G75" s="49">
        <f t="shared" si="4"/>
        <v>13.73988704093579</v>
      </c>
      <c r="H75" s="49">
        <f t="shared" si="5"/>
        <v>-59.87235686131399</v>
      </c>
      <c r="I75" s="40"/>
    </row>
    <row r="76" spans="1:9" s="13" customFormat="1" ht="12.75" customHeight="1">
      <c r="A76" s="12" t="s">
        <v>60</v>
      </c>
      <c r="B76" s="49">
        <v>323.913923632</v>
      </c>
      <c r="C76" s="75">
        <v>180.020180154</v>
      </c>
      <c r="D76" s="49">
        <f t="shared" si="3"/>
        <v>55.576548897762635</v>
      </c>
      <c r="E76" s="75">
        <v>387.391851237</v>
      </c>
      <c r="F76" s="49">
        <v>202.826432415</v>
      </c>
      <c r="G76" s="49">
        <f t="shared" si="4"/>
        <v>52.35691761903223</v>
      </c>
      <c r="H76" s="49">
        <f t="shared" si="5"/>
        <v>12.668719829904717</v>
      </c>
      <c r="I76" s="40"/>
    </row>
    <row r="77" spans="1:9" s="13" customFormat="1" ht="12.75" customHeight="1">
      <c r="A77" s="12" t="s">
        <v>61</v>
      </c>
      <c r="B77" s="49">
        <v>0</v>
      </c>
      <c r="C77" s="75">
        <v>0</v>
      </c>
      <c r="D77" s="49">
        <f t="shared" si="3"/>
        <v>0</v>
      </c>
      <c r="E77" s="75">
        <v>0</v>
      </c>
      <c r="F77" s="49">
        <v>0</v>
      </c>
      <c r="G77" s="49">
        <f t="shared" si="4"/>
        <v>0</v>
      </c>
      <c r="H77" s="49" t="str">
        <f t="shared" si="5"/>
        <v> </v>
      </c>
      <c r="I77" s="40"/>
    </row>
    <row r="78" spans="1:9" s="13" customFormat="1" ht="12.75" customHeight="1">
      <c r="A78" s="12" t="s">
        <v>62</v>
      </c>
      <c r="B78" s="49">
        <v>1187.848257777</v>
      </c>
      <c r="C78" s="75">
        <v>325.432960251</v>
      </c>
      <c r="D78" s="49">
        <f t="shared" si="3"/>
        <v>27.39684619818628</v>
      </c>
      <c r="E78" s="75">
        <v>1088.795193174</v>
      </c>
      <c r="F78" s="49">
        <v>0</v>
      </c>
      <c r="G78" s="49">
        <f t="shared" si="4"/>
        <v>0</v>
      </c>
      <c r="H78" s="49">
        <f t="shared" si="5"/>
        <v>-100</v>
      </c>
      <c r="I78" s="40"/>
    </row>
    <row r="79" spans="1:9" s="13" customFormat="1" ht="12.75">
      <c r="A79" s="12"/>
      <c r="B79" s="49"/>
      <c r="C79" s="75"/>
      <c r="D79" s="49"/>
      <c r="E79" s="75"/>
      <c r="F79" s="49"/>
      <c r="G79" s="49"/>
      <c r="H79" s="49"/>
      <c r="I79" s="40"/>
    </row>
    <row r="80" spans="1:9" s="13" customFormat="1" ht="13.5">
      <c r="A80" s="15" t="s">
        <v>20</v>
      </c>
      <c r="B80" s="64">
        <v>3114.3701333220015</v>
      </c>
      <c r="C80" s="79">
        <v>791.2719451650005</v>
      </c>
      <c r="D80" s="73">
        <f>_xlfn.IFERROR((C80/B80*100),0)</f>
        <v>25.40712604127678</v>
      </c>
      <c r="E80" s="79">
        <v>-3988.519345525994</v>
      </c>
      <c r="F80" s="73">
        <v>-2823.6487014810045</v>
      </c>
      <c r="G80" s="73">
        <f>_xlfn.IFERROR((F80/E80*100),0)</f>
        <v>70.7944090743436</v>
      </c>
      <c r="H80" s="73">
        <f>IF(C80&lt;&gt;0,F80/C80*100-100," ")</f>
        <v>-456.8493384271575</v>
      </c>
      <c r="I80" s="40"/>
    </row>
    <row r="81" spans="1:9" s="13" customFormat="1" ht="7.5" customHeight="1">
      <c r="A81" s="14"/>
      <c r="B81" s="20"/>
      <c r="C81" s="76" t="s">
        <v>108</v>
      </c>
      <c r="D81" s="63"/>
      <c r="E81" s="76"/>
      <c r="F81" s="63"/>
      <c r="G81" s="63"/>
      <c r="H81" s="63"/>
      <c r="I81" s="40"/>
    </row>
    <row r="82" spans="1:9" s="9" customFormat="1" ht="6.75" customHeight="1">
      <c r="A82" s="14"/>
      <c r="B82" s="63"/>
      <c r="C82" s="77" t="s">
        <v>108</v>
      </c>
      <c r="D82" s="63"/>
      <c r="E82" s="77"/>
      <c r="F82" s="63"/>
      <c r="G82" s="63"/>
      <c r="H82" s="63"/>
      <c r="I82" s="40"/>
    </row>
    <row r="83" spans="1:11" s="11" customFormat="1" ht="12.75" outlineLevel="2">
      <c r="A83" s="24" t="s">
        <v>21</v>
      </c>
      <c r="B83" s="20">
        <v>9337.491285977</v>
      </c>
      <c r="C83" s="76">
        <v>2227.520791955</v>
      </c>
      <c r="D83" s="20">
        <f>_xlfn.IFERROR((C83/B83*100),0)</f>
        <v>23.855666621079262</v>
      </c>
      <c r="E83" s="76">
        <v>9341.729978413</v>
      </c>
      <c r="F83" s="20">
        <v>3061.356643621001</v>
      </c>
      <c r="G83" s="20">
        <f>_xlfn.IFERROR((F83/E83*100),0)</f>
        <v>32.77076784166559</v>
      </c>
      <c r="H83" s="20">
        <f>IF(C83&lt;&gt;0,F83/C83*100-100," ")</f>
        <v>37.43335885696396</v>
      </c>
      <c r="I83" s="40"/>
      <c r="J83" s="42"/>
      <c r="K83" s="41"/>
    </row>
    <row r="84" spans="1:10" s="13" customFormat="1" ht="12.75">
      <c r="A84" s="12" t="s">
        <v>22</v>
      </c>
      <c r="B84" s="49">
        <v>9219.692861742999</v>
      </c>
      <c r="C84" s="75">
        <v>2119.596126585</v>
      </c>
      <c r="D84" s="49">
        <f>_xlfn.IFERROR((C84/B84*100),0)</f>
        <v>22.989877844849236</v>
      </c>
      <c r="E84" s="75">
        <v>9220.212205482</v>
      </c>
      <c r="F84" s="49">
        <v>3030.5400929480006</v>
      </c>
      <c r="G84" s="49">
        <f>_xlfn.IFERROR((F84/E84*100),0)</f>
        <v>32.86844191228216</v>
      </c>
      <c r="H84" s="49">
        <f>IF(C84&lt;&gt;0,F84/C84*100-100," ")</f>
        <v>42.97724245376281</v>
      </c>
      <c r="I84" s="40"/>
      <c r="J84" s="43"/>
    </row>
    <row r="85" spans="1:10" s="13" customFormat="1" ht="12.75">
      <c r="A85" s="12" t="s">
        <v>23</v>
      </c>
      <c r="B85" s="49">
        <v>117.798424234</v>
      </c>
      <c r="C85" s="75">
        <v>29.527498646999998</v>
      </c>
      <c r="D85" s="49">
        <f>_xlfn.IFERROR((C85/B85*100),0)</f>
        <v>25.066123625172835</v>
      </c>
      <c r="E85" s="75">
        <v>121.517772931</v>
      </c>
      <c r="F85" s="49">
        <v>30.816550673000002</v>
      </c>
      <c r="G85" s="49">
        <f>_xlfn.IFERROR((F85/E85*100),0)</f>
        <v>25.359706592465447</v>
      </c>
      <c r="H85" s="49">
        <f>IF(C85&lt;&gt;0,F85/C85*100-100," ")</f>
        <v>4.365598459288961</v>
      </c>
      <c r="I85" s="40"/>
      <c r="J85" s="44"/>
    </row>
    <row r="86" spans="1:10" s="13" customFormat="1" ht="13.5" customHeight="1">
      <c r="A86" s="12" t="s">
        <v>69</v>
      </c>
      <c r="B86" s="49"/>
      <c r="C86" s="75">
        <v>78.397166723</v>
      </c>
      <c r="D86" s="49">
        <v>0</v>
      </c>
      <c r="E86" s="75"/>
      <c r="F86" s="49">
        <v>0</v>
      </c>
      <c r="G86" s="49">
        <v>0</v>
      </c>
      <c r="H86" s="49">
        <v>0</v>
      </c>
      <c r="I86" s="40"/>
      <c r="J86" s="43"/>
    </row>
    <row r="87" spans="1:9" s="13" customFormat="1" ht="13.5">
      <c r="A87" s="15" t="s">
        <v>24</v>
      </c>
      <c r="B87" s="28">
        <v>-6223.121152654998</v>
      </c>
      <c r="C87" s="80">
        <v>-1436.2488467899993</v>
      </c>
      <c r="D87" s="81">
        <f>_xlfn.IFERROR((C87/B87*100),0)</f>
        <v>23.07923647247726</v>
      </c>
      <c r="E87" s="80">
        <v>-13330.249323938993</v>
      </c>
      <c r="F87" s="81">
        <v>-5885.005345102005</v>
      </c>
      <c r="G87" s="81">
        <f>_xlfn.IFERROR((F87/E87*100),0)</f>
        <v>44.14775149429109</v>
      </c>
      <c r="H87" s="28">
        <f>IF(C87&lt;&gt;0,F87/C87*100-100," ")</f>
        <v>309.74830777096383</v>
      </c>
      <c r="I87" s="40"/>
    </row>
    <row r="88" spans="1:9" s="13" customFormat="1" ht="5.25" customHeight="1">
      <c r="A88" s="12"/>
      <c r="B88" s="49"/>
      <c r="C88" s="49" t="s">
        <v>108</v>
      </c>
      <c r="D88" s="49"/>
      <c r="E88" s="49"/>
      <c r="F88" s="49"/>
      <c r="G88" s="49"/>
      <c r="H88" s="49"/>
      <c r="I88" s="40"/>
    </row>
    <row r="89" spans="1:9" s="13" customFormat="1" ht="12.75">
      <c r="A89" s="16" t="s">
        <v>25</v>
      </c>
      <c r="B89" s="49"/>
      <c r="C89" s="49" t="s">
        <v>108</v>
      </c>
      <c r="D89" s="69"/>
      <c r="E89" s="49"/>
      <c r="F89" s="69"/>
      <c r="G89" s="69"/>
      <c r="H89" s="69"/>
      <c r="I89" s="40"/>
    </row>
    <row r="90" spans="1:9" s="13" customFormat="1" ht="7.5" customHeight="1">
      <c r="A90" s="24"/>
      <c r="B90" s="49"/>
      <c r="C90" s="49" t="s">
        <v>108</v>
      </c>
      <c r="D90" s="20"/>
      <c r="E90" s="49"/>
      <c r="F90" s="20"/>
      <c r="G90" s="20"/>
      <c r="H90" s="20"/>
      <c r="I90" s="40"/>
    </row>
    <row r="91" spans="1:9" s="11" customFormat="1" ht="12.75" outlineLevel="2">
      <c r="A91" s="24" t="s">
        <v>26</v>
      </c>
      <c r="B91" s="20">
        <v>-760.7847441150002</v>
      </c>
      <c r="C91" s="20">
        <v>1768.6562301552246</v>
      </c>
      <c r="D91" s="20">
        <f aca="true" t="shared" si="6" ref="D91:D104">_xlfn.IFERROR((C91/B91*100),0)</f>
        <v>-232.47787811684546</v>
      </c>
      <c r="E91" s="20">
        <v>1971.856240814</v>
      </c>
      <c r="F91" s="20">
        <v>10686.068430399</v>
      </c>
      <c r="G91" s="20">
        <f aca="true" t="shared" si="7" ref="G91:G111">_xlfn.IFERROR((F91/E91*100),0)</f>
        <v>541.9293865960378</v>
      </c>
      <c r="H91" s="20">
        <f aca="true" t="shared" si="8" ref="H91:H104">IF(C91&lt;&gt;0,F91/C91*100-100," ")</f>
        <v>504.191376945035</v>
      </c>
      <c r="I91" s="40"/>
    </row>
    <row r="92" spans="1:9" s="13" customFormat="1" ht="12.75" customHeight="1">
      <c r="A92" s="12" t="s">
        <v>27</v>
      </c>
      <c r="B92" s="49">
        <v>-760.7847441150002</v>
      </c>
      <c r="C92" s="49">
        <v>1768.6562301552246</v>
      </c>
      <c r="D92" s="49">
        <f t="shared" si="6"/>
        <v>-232.47787811684546</v>
      </c>
      <c r="E92" s="49">
        <v>1971.856240814</v>
      </c>
      <c r="F92" s="49">
        <v>10686.068430399</v>
      </c>
      <c r="G92" s="49">
        <f t="shared" si="7"/>
        <v>541.9293865960378</v>
      </c>
      <c r="H92" s="49">
        <f t="shared" si="8"/>
        <v>504.191376945035</v>
      </c>
      <c r="I92" s="40"/>
    </row>
    <row r="93" spans="1:9" s="13" customFormat="1" ht="12.75" customHeight="1" hidden="1">
      <c r="A93" s="12" t="s">
        <v>98</v>
      </c>
      <c r="B93" s="49">
        <v>0</v>
      </c>
      <c r="C93" s="49"/>
      <c r="D93" s="49">
        <f t="shared" si="6"/>
        <v>0</v>
      </c>
      <c r="E93" s="49">
        <v>696.7</v>
      </c>
      <c r="F93" s="49">
        <v>684.752</v>
      </c>
      <c r="G93" s="49">
        <f t="shared" si="7"/>
        <v>98.28505813118988</v>
      </c>
      <c r="H93" s="49" t="str">
        <f t="shared" si="8"/>
        <v> </v>
      </c>
      <c r="I93" s="40"/>
    </row>
    <row r="94" spans="1:9" s="13" customFormat="1" ht="12.75" customHeight="1" hidden="1">
      <c r="A94" s="12" t="s">
        <v>99</v>
      </c>
      <c r="B94" s="49">
        <v>0</v>
      </c>
      <c r="C94" s="49"/>
      <c r="D94" s="49">
        <f t="shared" si="6"/>
        <v>0</v>
      </c>
      <c r="E94" s="49">
        <v>120</v>
      </c>
      <c r="F94" s="49">
        <v>120</v>
      </c>
      <c r="G94" s="49">
        <f t="shared" si="7"/>
        <v>100</v>
      </c>
      <c r="H94" s="49" t="str">
        <f t="shared" si="8"/>
        <v> </v>
      </c>
      <c r="I94" s="40"/>
    </row>
    <row r="95" spans="1:9" s="13" customFormat="1" ht="12.75" customHeight="1" hidden="1">
      <c r="A95" s="12" t="s">
        <v>100</v>
      </c>
      <c r="B95" s="49">
        <v>0</v>
      </c>
      <c r="C95" s="49"/>
      <c r="D95" s="49">
        <f t="shared" si="6"/>
        <v>0</v>
      </c>
      <c r="E95" s="49">
        <v>120</v>
      </c>
      <c r="F95" s="49">
        <v>120</v>
      </c>
      <c r="G95" s="49">
        <f t="shared" si="7"/>
        <v>100</v>
      </c>
      <c r="H95" s="49" t="str">
        <f t="shared" si="8"/>
        <v> </v>
      </c>
      <c r="I95" s="40"/>
    </row>
    <row r="96" spans="1:9" s="13" customFormat="1" ht="12.75" customHeight="1" hidden="1">
      <c r="A96" s="12" t="s">
        <v>101</v>
      </c>
      <c r="B96" s="49">
        <v>0</v>
      </c>
      <c r="C96" s="49"/>
      <c r="D96" s="49">
        <f t="shared" si="6"/>
        <v>0</v>
      </c>
      <c r="E96" s="49">
        <v>120</v>
      </c>
      <c r="F96" s="49">
        <v>120</v>
      </c>
      <c r="G96" s="49">
        <f t="shared" si="7"/>
        <v>100</v>
      </c>
      <c r="H96" s="49" t="str">
        <f t="shared" si="8"/>
        <v> </v>
      </c>
      <c r="I96" s="40"/>
    </row>
    <row r="97" spans="1:9" s="13" customFormat="1" ht="12.75" customHeight="1" hidden="1">
      <c r="A97" s="12" t="s">
        <v>96</v>
      </c>
      <c r="B97" s="49">
        <v>0</v>
      </c>
      <c r="C97" s="49"/>
      <c r="D97" s="49">
        <f t="shared" si="6"/>
        <v>0</v>
      </c>
      <c r="E97" s="75">
        <v>650</v>
      </c>
      <c r="F97" s="49">
        <v>650</v>
      </c>
      <c r="G97" s="49">
        <f t="shared" si="7"/>
        <v>100</v>
      </c>
      <c r="H97" s="49" t="str">
        <f t="shared" si="8"/>
        <v> </v>
      </c>
      <c r="I97" s="40"/>
    </row>
    <row r="98" spans="1:9" s="13" customFormat="1" ht="12.75" customHeight="1" hidden="1">
      <c r="A98" s="12" t="s">
        <v>97</v>
      </c>
      <c r="B98" s="49">
        <v>-760.7847441150002</v>
      </c>
      <c r="C98" s="49"/>
      <c r="D98" s="49">
        <f t="shared" si="6"/>
        <v>0</v>
      </c>
      <c r="E98" s="49">
        <v>265.15624081400006</v>
      </c>
      <c r="F98" s="49">
        <v>8991.316430399002</v>
      </c>
      <c r="G98" s="49">
        <f t="shared" si="7"/>
        <v>3390.9503328289256</v>
      </c>
      <c r="H98" s="49" t="str">
        <f t="shared" si="8"/>
        <v> </v>
      </c>
      <c r="I98" s="40"/>
    </row>
    <row r="99" spans="1:9" s="13" customFormat="1" ht="12.75" customHeight="1">
      <c r="A99" s="12" t="s">
        <v>28</v>
      </c>
      <c r="B99" s="49">
        <v>0</v>
      </c>
      <c r="C99" s="49">
        <v>0</v>
      </c>
      <c r="D99" s="49">
        <f t="shared" si="6"/>
        <v>0</v>
      </c>
      <c r="E99" s="49">
        <v>0</v>
      </c>
      <c r="F99" s="49">
        <v>0</v>
      </c>
      <c r="G99" s="49">
        <f t="shared" si="7"/>
        <v>0</v>
      </c>
      <c r="H99" s="49" t="str">
        <f t="shared" si="8"/>
        <v> </v>
      </c>
      <c r="I99" s="40"/>
    </row>
    <row r="100" spans="1:9" s="11" customFormat="1" ht="12.75" outlineLevel="2">
      <c r="A100" s="24" t="s">
        <v>29</v>
      </c>
      <c r="B100" s="20">
        <v>5462.33640854</v>
      </c>
      <c r="C100" s="20">
        <v>3649.348002806</v>
      </c>
      <c r="D100" s="20">
        <f t="shared" si="6"/>
        <v>66.80928690332011</v>
      </c>
      <c r="E100" s="20">
        <v>15302.105564753001</v>
      </c>
      <c r="F100" s="20">
        <v>11884.166225164001</v>
      </c>
      <c r="G100" s="20">
        <f t="shared" si="7"/>
        <v>77.66360109642747</v>
      </c>
      <c r="H100" s="20">
        <f t="shared" si="8"/>
        <v>225.6517661792247</v>
      </c>
      <c r="I100" s="40"/>
    </row>
    <row r="101" spans="1:9" s="13" customFormat="1" ht="15" customHeight="1">
      <c r="A101" s="12" t="s">
        <v>27</v>
      </c>
      <c r="B101" s="49">
        <v>-335.2658637589999</v>
      </c>
      <c r="C101" s="49">
        <v>519.0653950010001</v>
      </c>
      <c r="D101" s="49">
        <f t="shared" si="6"/>
        <v>-154.82202368628896</v>
      </c>
      <c r="E101" s="49">
        <v>6649.040269411001</v>
      </c>
      <c r="F101" s="49">
        <v>-764.263045323</v>
      </c>
      <c r="G101" s="49">
        <f t="shared" si="7"/>
        <v>-11.494336240359416</v>
      </c>
      <c r="H101" s="49">
        <f t="shared" si="8"/>
        <v>-247.23829650048768</v>
      </c>
      <c r="I101" s="40"/>
    </row>
    <row r="102" spans="1:9" s="13" customFormat="1" ht="15" customHeight="1" hidden="1">
      <c r="A102" s="12" t="s">
        <v>102</v>
      </c>
      <c r="B102" s="49">
        <v>0</v>
      </c>
      <c r="C102" s="49"/>
      <c r="D102" s="49">
        <f t="shared" si="6"/>
        <v>0</v>
      </c>
      <c r="E102" s="49">
        <v>-638.2</v>
      </c>
      <c r="F102" s="49">
        <v>-638.2</v>
      </c>
      <c r="G102" s="49">
        <f t="shared" si="7"/>
        <v>100</v>
      </c>
      <c r="H102" s="49" t="str">
        <f t="shared" si="8"/>
        <v> </v>
      </c>
      <c r="I102" s="40"/>
    </row>
    <row r="103" spans="1:9" s="13" customFormat="1" ht="15" customHeight="1" hidden="1">
      <c r="A103" s="12" t="s">
        <v>97</v>
      </c>
      <c r="B103" s="49">
        <v>-335.2658637589999</v>
      </c>
      <c r="C103" s="49"/>
      <c r="D103" s="49">
        <f t="shared" si="6"/>
        <v>0</v>
      </c>
      <c r="E103" s="49">
        <v>7287.240269411001</v>
      </c>
      <c r="F103" s="49">
        <v>-126.06304532300007</v>
      </c>
      <c r="G103" s="49">
        <f t="shared" si="7"/>
        <v>-1.7299147641963128</v>
      </c>
      <c r="H103" s="49" t="str">
        <f t="shared" si="8"/>
        <v> </v>
      </c>
      <c r="I103" s="40"/>
    </row>
    <row r="104" spans="1:9" s="13" customFormat="1" ht="12.75" customHeight="1">
      <c r="A104" s="12" t="s">
        <v>28</v>
      </c>
      <c r="B104" s="49">
        <v>5797.602272299</v>
      </c>
      <c r="C104" s="49">
        <v>3130.282607805</v>
      </c>
      <c r="D104" s="49">
        <f t="shared" si="6"/>
        <v>53.992710447929845</v>
      </c>
      <c r="E104" s="49">
        <v>8653.065295342</v>
      </c>
      <c r="F104" s="49">
        <v>12648.429270487</v>
      </c>
      <c r="G104" s="49">
        <f t="shared" si="7"/>
        <v>146.1728166699</v>
      </c>
      <c r="H104" s="49">
        <f t="shared" si="8"/>
        <v>304.06668838620493</v>
      </c>
      <c r="I104" s="40"/>
    </row>
    <row r="105" spans="1:9" s="13" customFormat="1" ht="6" customHeight="1">
      <c r="A105" s="12"/>
      <c r="B105" s="49"/>
      <c r="C105" s="49" t="s">
        <v>108</v>
      </c>
      <c r="D105" s="49"/>
      <c r="E105" s="49"/>
      <c r="F105" s="49"/>
      <c r="G105" s="49"/>
      <c r="H105" s="49"/>
      <c r="I105" s="40"/>
    </row>
    <row r="106" spans="1:9" s="9" customFormat="1" ht="12.75">
      <c r="A106" s="24" t="s">
        <v>30</v>
      </c>
      <c r="B106" s="20">
        <v>-269.523233356</v>
      </c>
      <c r="C106" s="20">
        <v>507.5907090679999</v>
      </c>
      <c r="D106" s="20"/>
      <c r="E106" s="20">
        <v>-226.78717934200003</v>
      </c>
      <c r="F106" s="20">
        <v>-81.85427733600001</v>
      </c>
      <c r="G106" s="20">
        <f t="shared" si="7"/>
        <v>36.09299148809553</v>
      </c>
      <c r="H106" s="20">
        <f aca="true" t="shared" si="9" ref="H106:H111">IF(C106&lt;&gt;0,F106/C106*100-100," ")</f>
        <v>-116.1260393213845</v>
      </c>
      <c r="I106" s="40"/>
    </row>
    <row r="107" spans="1:9" s="17" customFormat="1" ht="12.75" customHeight="1">
      <c r="A107" s="12" t="s">
        <v>31</v>
      </c>
      <c r="B107" s="83">
        <v>0</v>
      </c>
      <c r="C107" s="65">
        <v>1752.2051730270002</v>
      </c>
      <c r="D107" s="65">
        <f>_xlfn.IFERROR((C107/B107*100),0)</f>
        <v>0</v>
      </c>
      <c r="E107" s="65">
        <v>0</v>
      </c>
      <c r="F107" s="65">
        <v>0</v>
      </c>
      <c r="G107" s="65">
        <f t="shared" si="7"/>
        <v>0</v>
      </c>
      <c r="H107" s="65">
        <f t="shared" si="9"/>
        <v>-100</v>
      </c>
      <c r="I107" s="40"/>
    </row>
    <row r="108" spans="1:9" s="17" customFormat="1" ht="12.75" customHeight="1">
      <c r="A108" s="12" t="s">
        <v>32</v>
      </c>
      <c r="B108" s="83">
        <v>269.523233356</v>
      </c>
      <c r="C108" s="65">
        <v>1244.6144639590002</v>
      </c>
      <c r="D108" s="65">
        <f>_xlfn.IFERROR((C108/B108*100),0)</f>
        <v>461.7837388122493</v>
      </c>
      <c r="E108" s="65">
        <v>226.78717934200003</v>
      </c>
      <c r="F108" s="65">
        <v>81.85427733600001</v>
      </c>
      <c r="G108" s="65">
        <f t="shared" si="7"/>
        <v>36.09299148809553</v>
      </c>
      <c r="H108" s="65">
        <f t="shared" si="9"/>
        <v>-93.42332266687394</v>
      </c>
      <c r="I108" s="40"/>
    </row>
    <row r="109" spans="1:9" s="17" customFormat="1" ht="6.75" customHeight="1">
      <c r="A109" s="74"/>
      <c r="B109" s="83"/>
      <c r="C109" s="65" t="s">
        <v>108</v>
      </c>
      <c r="D109" s="65"/>
      <c r="E109" s="65"/>
      <c r="F109" s="65"/>
      <c r="G109" s="65"/>
      <c r="H109" s="65"/>
      <c r="I109" s="40"/>
    </row>
    <row r="110" spans="1:9" s="17" customFormat="1" ht="12.75">
      <c r="A110" s="24" t="s">
        <v>33</v>
      </c>
      <c r="B110" s="66">
        <v>3220.574777986</v>
      </c>
      <c r="C110" s="66">
        <v>1573.522377376225</v>
      </c>
      <c r="D110" s="66">
        <f>_xlfn.IFERROR((C110/B110*100),0)</f>
        <v>48.85843322539568</v>
      </c>
      <c r="E110" s="66">
        <v>3220.574777986</v>
      </c>
      <c r="F110" s="66">
        <v>0</v>
      </c>
      <c r="G110" s="66">
        <f t="shared" si="7"/>
        <v>0</v>
      </c>
      <c r="H110" s="66">
        <f t="shared" si="9"/>
        <v>-100</v>
      </c>
      <c r="I110" s="40"/>
    </row>
    <row r="111" spans="1:9" s="17" customFormat="1" ht="12.75">
      <c r="A111" s="10" t="s">
        <v>66</v>
      </c>
      <c r="B111" s="83">
        <v>3220.574777986</v>
      </c>
      <c r="C111" s="65">
        <v>1573.522377376225</v>
      </c>
      <c r="D111" s="65">
        <f>_xlfn.IFERROR((C111/B111*100),0)</f>
        <v>48.85843322539568</v>
      </c>
      <c r="E111" s="65">
        <v>3220.574777986</v>
      </c>
      <c r="F111" s="65">
        <v>0</v>
      </c>
      <c r="G111" s="65">
        <f t="shared" si="7"/>
        <v>0</v>
      </c>
      <c r="H111" s="65">
        <f t="shared" si="9"/>
        <v>-100</v>
      </c>
      <c r="I111" s="40"/>
    </row>
    <row r="112" spans="1:9" s="17" customFormat="1" ht="7.5" customHeight="1">
      <c r="A112" s="13"/>
      <c r="B112" s="65"/>
      <c r="C112" s="65" t="s">
        <v>108</v>
      </c>
      <c r="D112" s="65"/>
      <c r="E112" s="65"/>
      <c r="F112" s="65"/>
      <c r="G112" s="65"/>
      <c r="H112" s="65"/>
      <c r="I112" s="40"/>
    </row>
    <row r="113" spans="1:9" s="17" customFormat="1" ht="12.75" customHeight="1" hidden="1">
      <c r="A113" s="9" t="s">
        <v>34</v>
      </c>
      <c r="B113" s="66"/>
      <c r="C113" s="66">
        <v>444.4429258607755</v>
      </c>
      <c r="D113" s="66"/>
      <c r="E113" s="66">
        <v>0</v>
      </c>
      <c r="F113" s="21">
        <v>-4686.907550337001</v>
      </c>
      <c r="G113" s="21"/>
      <c r="H113" s="22"/>
      <c r="I113" s="40"/>
    </row>
    <row r="114" spans="2:9" ht="14.25">
      <c r="B114" s="82"/>
      <c r="C114" s="82"/>
      <c r="D114" s="82"/>
      <c r="E114" s="82"/>
      <c r="F114" s="71">
        <f>IF($A114="","",2!N114)</f>
      </c>
      <c r="G114" s="71"/>
      <c r="H114" s="71"/>
      <c r="I114" s="40"/>
    </row>
    <row r="115" spans="1:9" ht="15">
      <c r="A115" s="4" t="s">
        <v>109</v>
      </c>
      <c r="B115" s="23"/>
      <c r="D115" s="23"/>
      <c r="E115" s="23"/>
      <c r="F115" s="62"/>
      <c r="I115" s="40"/>
    </row>
    <row r="116" spans="1:12" ht="14.25">
      <c r="A116" s="18" t="s">
        <v>65</v>
      </c>
      <c r="B116" s="23"/>
      <c r="D116" s="23"/>
      <c r="E116" s="23"/>
      <c r="F116" s="32"/>
      <c r="G116" s="32"/>
      <c r="H116" s="32"/>
      <c r="I116" s="40"/>
      <c r="J116" s="32"/>
      <c r="K116" s="32"/>
      <c r="L116" s="32"/>
    </row>
    <row r="117" spans="2:12" ht="14.25">
      <c r="B117" s="23"/>
      <c r="D117" s="23"/>
      <c r="E117" s="23"/>
      <c r="F117" s="32"/>
      <c r="G117" s="32"/>
      <c r="H117" s="32"/>
      <c r="I117" s="40"/>
      <c r="J117" s="32"/>
      <c r="K117" s="32"/>
      <c r="L117" s="32"/>
    </row>
    <row r="118" spans="2:12" ht="14.25">
      <c r="B118" s="23"/>
      <c r="D118" s="23"/>
      <c r="E118" s="23"/>
      <c r="F118" s="32"/>
      <c r="G118" s="32"/>
      <c r="H118" s="32"/>
      <c r="I118" s="33"/>
      <c r="J118" s="32"/>
      <c r="K118" s="32"/>
      <c r="L118" s="32"/>
    </row>
    <row r="119" spans="2:12" ht="14.25">
      <c r="B119" s="23"/>
      <c r="D119" s="23"/>
      <c r="E119" s="23"/>
      <c r="F119" s="32"/>
      <c r="G119" s="32"/>
      <c r="H119" s="32"/>
      <c r="I119" s="33"/>
      <c r="J119" s="32"/>
      <c r="K119" s="32"/>
      <c r="L119" s="32"/>
    </row>
    <row r="120" spans="2:12" ht="14.25">
      <c r="B120" s="23"/>
      <c r="D120" s="23"/>
      <c r="E120" s="23"/>
      <c r="F120" s="32"/>
      <c r="G120" s="32"/>
      <c r="H120" s="32"/>
      <c r="I120" s="33"/>
      <c r="J120" s="32"/>
      <c r="K120" s="32"/>
      <c r="L120" s="32"/>
    </row>
    <row r="121" spans="2:12" ht="14.25">
      <c r="B121" s="23"/>
      <c r="D121" s="23"/>
      <c r="E121" s="23"/>
      <c r="F121" s="32"/>
      <c r="G121" s="32"/>
      <c r="H121" s="32"/>
      <c r="I121" s="33"/>
      <c r="J121" s="32"/>
      <c r="K121" s="32"/>
      <c r="L121" s="32"/>
    </row>
    <row r="122" spans="2:12" ht="14.25">
      <c r="B122" s="23"/>
      <c r="D122" s="23"/>
      <c r="E122" s="23"/>
      <c r="F122" s="32"/>
      <c r="G122" s="32"/>
      <c r="H122" s="32"/>
      <c r="I122" s="33"/>
      <c r="J122" s="32"/>
      <c r="K122" s="32"/>
      <c r="L122" s="32"/>
    </row>
    <row r="123" spans="2:12" ht="14.25">
      <c r="B123" s="23"/>
      <c r="D123" s="23"/>
      <c r="E123" s="23"/>
      <c r="F123" s="32"/>
      <c r="G123" s="32"/>
      <c r="H123" s="32"/>
      <c r="I123" s="33"/>
      <c r="J123" s="32"/>
      <c r="K123" s="32"/>
      <c r="L123" s="32"/>
    </row>
    <row r="124" spans="2:12" ht="14.25">
      <c r="B124" s="23"/>
      <c r="D124" s="23"/>
      <c r="E124" s="23"/>
      <c r="F124" s="32"/>
      <c r="G124" s="32"/>
      <c r="H124" s="32"/>
      <c r="I124" s="33"/>
      <c r="J124" s="32"/>
      <c r="K124" s="32"/>
      <c r="L124" s="32"/>
    </row>
    <row r="125" spans="2:12" ht="14.25">
      <c r="B125" s="23"/>
      <c r="D125" s="23"/>
      <c r="E125" s="23"/>
      <c r="F125" s="32"/>
      <c r="G125" s="32"/>
      <c r="H125" s="32"/>
      <c r="I125" s="33"/>
      <c r="J125" s="32"/>
      <c r="K125" s="32"/>
      <c r="L125" s="32"/>
    </row>
    <row r="126" spans="2:12" ht="14.25">
      <c r="B126" s="23"/>
      <c r="D126" s="23"/>
      <c r="E126" s="23"/>
      <c r="F126" s="32"/>
      <c r="G126" s="32"/>
      <c r="H126" s="32"/>
      <c r="I126" s="36"/>
      <c r="J126" s="32"/>
      <c r="K126" s="32"/>
      <c r="L126" s="32"/>
    </row>
    <row r="127" spans="5:12" ht="14.25">
      <c r="E127" s="23"/>
      <c r="F127" s="32"/>
      <c r="G127" s="32"/>
      <c r="H127" s="32"/>
      <c r="I127" s="33"/>
      <c r="J127" s="32"/>
      <c r="K127" s="32"/>
      <c r="L127" s="32"/>
    </row>
    <row r="128" spans="5:12" ht="14.25">
      <c r="E128" s="23"/>
      <c r="F128" s="32"/>
      <c r="G128" s="32"/>
      <c r="H128" s="32"/>
      <c r="I128" s="33"/>
      <c r="J128" s="32"/>
      <c r="K128" s="32"/>
      <c r="L128" s="32"/>
    </row>
    <row r="129" spans="5:12" ht="14.25">
      <c r="E129" s="23"/>
      <c r="F129" s="32"/>
      <c r="G129" s="32"/>
      <c r="H129" s="32"/>
      <c r="I129" s="33"/>
      <c r="J129" s="32"/>
      <c r="K129" s="32"/>
      <c r="L129" s="32"/>
    </row>
    <row r="130" spans="5:12" ht="14.25">
      <c r="E130" s="23"/>
      <c r="F130" s="32"/>
      <c r="G130" s="32"/>
      <c r="H130" s="32"/>
      <c r="I130" s="33"/>
      <c r="J130" s="32"/>
      <c r="K130" s="32"/>
      <c r="L130" s="32"/>
    </row>
    <row r="131" spans="5:12" ht="14.25">
      <c r="E131" s="23"/>
      <c r="F131" s="32"/>
      <c r="G131" s="32"/>
      <c r="H131" s="32"/>
      <c r="I131" s="33"/>
      <c r="J131" s="32"/>
      <c r="K131" s="32"/>
      <c r="L131" s="32"/>
    </row>
    <row r="132" spans="7:12" ht="14.25">
      <c r="G132" s="32"/>
      <c r="H132" s="32"/>
      <c r="I132" s="33"/>
      <c r="J132" s="32"/>
      <c r="K132" s="32"/>
      <c r="L132" s="32"/>
    </row>
    <row r="133" spans="7:12" ht="14.25">
      <c r="G133" s="32"/>
      <c r="H133" s="32"/>
      <c r="I133" s="33"/>
      <c r="J133" s="32"/>
      <c r="K133" s="32"/>
      <c r="L133" s="32"/>
    </row>
    <row r="134" spans="7:12" ht="14.25">
      <c r="G134" s="32"/>
      <c r="H134" s="32"/>
      <c r="I134" s="32"/>
      <c r="J134" s="32"/>
      <c r="K134" s="32"/>
      <c r="L134" s="32"/>
    </row>
    <row r="135" spans="7:12" ht="14.25">
      <c r="G135" s="32"/>
      <c r="H135" s="32"/>
      <c r="I135" s="32"/>
      <c r="J135" s="32"/>
      <c r="K135" s="32"/>
      <c r="L135" s="32"/>
    </row>
    <row r="136" spans="7:12" ht="14.25">
      <c r="G136" s="32"/>
      <c r="H136" s="32"/>
      <c r="I136" s="32"/>
      <c r="J136" s="32"/>
      <c r="K136" s="32"/>
      <c r="L136" s="32"/>
    </row>
    <row r="137" spans="7:12" ht="14.25">
      <c r="G137" s="32"/>
      <c r="H137" s="32"/>
      <c r="I137" s="32"/>
      <c r="J137" s="32"/>
      <c r="K137" s="32"/>
      <c r="L137" s="32"/>
    </row>
    <row r="138" spans="7:12" ht="14.25">
      <c r="G138" s="32"/>
      <c r="H138" s="32"/>
      <c r="I138" s="32"/>
      <c r="J138" s="32"/>
      <c r="K138" s="32"/>
      <c r="L138" s="32"/>
    </row>
    <row r="139" spans="7:12" ht="14.25">
      <c r="G139" s="32"/>
      <c r="H139" s="32"/>
      <c r="I139" s="32"/>
      <c r="J139" s="32"/>
      <c r="K139" s="32"/>
      <c r="L139" s="32"/>
    </row>
    <row r="140" spans="7:12" ht="14.25">
      <c r="G140" s="32"/>
      <c r="H140" s="32"/>
      <c r="I140" s="32"/>
      <c r="J140" s="32"/>
      <c r="K140" s="32"/>
      <c r="L140" s="32"/>
    </row>
    <row r="141" spans="7:12" ht="14.25">
      <c r="G141" s="32"/>
      <c r="H141" s="32"/>
      <c r="I141" s="32"/>
      <c r="J141" s="32"/>
      <c r="K141" s="32"/>
      <c r="L141" s="32"/>
    </row>
    <row r="142" spans="7:12" ht="14.25">
      <c r="G142" s="32"/>
      <c r="H142" s="32"/>
      <c r="I142" s="32"/>
      <c r="J142" s="32"/>
      <c r="K142" s="32"/>
      <c r="L142" s="32"/>
    </row>
    <row r="143" spans="7:12" ht="14.25">
      <c r="G143" s="32"/>
      <c r="H143" s="32"/>
      <c r="I143" s="32"/>
      <c r="J143" s="32"/>
      <c r="K143" s="32"/>
      <c r="L143" s="32"/>
    </row>
    <row r="144" spans="7:12" ht="14.25">
      <c r="G144" s="32"/>
      <c r="H144" s="32"/>
      <c r="I144" s="32"/>
      <c r="J144" s="32"/>
      <c r="K144" s="32"/>
      <c r="L144" s="32"/>
    </row>
    <row r="145" spans="7:12" ht="14.25">
      <c r="G145" s="32"/>
      <c r="H145" s="32"/>
      <c r="I145" s="32"/>
      <c r="J145" s="32"/>
      <c r="K145" s="32"/>
      <c r="L145" s="32"/>
    </row>
    <row r="146" spans="7:12" ht="14.25">
      <c r="G146" s="32"/>
      <c r="H146" s="32"/>
      <c r="I146" s="32"/>
      <c r="J146" s="32"/>
      <c r="K146" s="32"/>
      <c r="L146" s="32"/>
    </row>
    <row r="147" spans="7:12" ht="14.25">
      <c r="G147" s="32"/>
      <c r="H147" s="32"/>
      <c r="I147" s="32"/>
      <c r="J147" s="32"/>
      <c r="K147" s="32"/>
      <c r="L147" s="32"/>
    </row>
    <row r="148" spans="7:12" ht="14.25">
      <c r="G148" s="32"/>
      <c r="H148" s="32"/>
      <c r="I148" s="32"/>
      <c r="J148" s="32"/>
      <c r="K148" s="32"/>
      <c r="L148" s="32"/>
    </row>
    <row r="149" spans="7:12" ht="14.25">
      <c r="G149" s="32"/>
      <c r="H149" s="32"/>
      <c r="I149" s="32"/>
      <c r="J149" s="32"/>
      <c r="K149" s="32"/>
      <c r="L149" s="32"/>
    </row>
  </sheetData>
  <sheetProtection/>
  <mergeCells count="12">
    <mergeCell ref="G8:G9"/>
    <mergeCell ref="H8:H9"/>
    <mergeCell ref="A8:A9"/>
    <mergeCell ref="B8:B9"/>
    <mergeCell ref="C8:C9"/>
    <mergeCell ref="D8:D9"/>
    <mergeCell ref="A2:H2"/>
    <mergeCell ref="A3:H3"/>
    <mergeCell ref="A5:H5"/>
    <mergeCell ref="A6:H6"/>
    <mergeCell ref="E8:E9"/>
    <mergeCell ref="F8:F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18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N87" sqref="N87"/>
    </sheetView>
  </sheetViews>
  <sheetFormatPr defaultColWidth="11.00390625" defaultRowHeight="14.25" outlineLevelRow="2"/>
  <cols>
    <col min="1" max="1" width="48.50390625" style="5" customWidth="1"/>
    <col min="2" max="2" width="6.875" style="5" bestFit="1" customWidth="1"/>
    <col min="3" max="3" width="6.875" style="5" customWidth="1"/>
    <col min="4" max="4" width="7.375" style="5" customWidth="1"/>
    <col min="5" max="5" width="7.625" style="5" customWidth="1"/>
    <col min="6" max="6" width="8.125" style="46" customWidth="1"/>
    <col min="7" max="7" width="7.25390625" style="5" customWidth="1"/>
    <col min="8" max="8" width="7.25390625" style="5" hidden="1" customWidth="1"/>
    <col min="9" max="10" width="6.25390625" style="5" hidden="1" customWidth="1"/>
    <col min="11" max="11" width="7.125" style="5" hidden="1" customWidth="1"/>
    <col min="12" max="12" width="6.25390625" style="5" hidden="1" customWidth="1"/>
    <col min="13" max="13" width="6.50390625" style="5" hidden="1" customWidth="1"/>
    <col min="14" max="14" width="10.125" style="5" customWidth="1"/>
    <col min="15" max="16384" width="11.00390625" style="5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8.75" customHeight="1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7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8.75" customHeight="1">
      <c r="A5" s="88" t="s">
        <v>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246" ht="18.75">
      <c r="A6" s="88" t="s">
        <v>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spans="1:14" ht="6" customHeight="1" thickBot="1">
      <c r="A7" s="7"/>
      <c r="B7" s="7"/>
      <c r="C7" s="7"/>
      <c r="D7" s="7"/>
      <c r="E7" s="7"/>
      <c r="G7" s="7"/>
      <c r="H7" s="7"/>
      <c r="N7" s="7"/>
    </row>
    <row r="8" spans="1:14" s="8" customFormat="1" ht="16.5" customHeight="1">
      <c r="A8" s="84" t="s">
        <v>1</v>
      </c>
      <c r="B8" s="86" t="s">
        <v>71</v>
      </c>
      <c r="C8" s="86" t="s">
        <v>72</v>
      </c>
      <c r="D8" s="86" t="s">
        <v>73</v>
      </c>
      <c r="E8" s="86" t="s">
        <v>74</v>
      </c>
      <c r="F8" s="86" t="s">
        <v>75</v>
      </c>
      <c r="G8" s="86" t="s">
        <v>76</v>
      </c>
      <c r="H8" s="86" t="s">
        <v>77</v>
      </c>
      <c r="I8" s="86" t="s">
        <v>78</v>
      </c>
      <c r="J8" s="86" t="s">
        <v>79</v>
      </c>
      <c r="K8" s="86" t="s">
        <v>80</v>
      </c>
      <c r="L8" s="86" t="s">
        <v>81</v>
      </c>
      <c r="M8" s="86" t="s">
        <v>82</v>
      </c>
      <c r="N8" s="86" t="s">
        <v>83</v>
      </c>
    </row>
    <row r="9" spans="1:14" s="8" customFormat="1" ht="23.25" customHeight="1" thickBot="1">
      <c r="A9" s="85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s="9" customFormat="1" ht="12.75">
      <c r="A10" s="47" t="s">
        <v>7</v>
      </c>
      <c r="B10" s="20">
        <v>2524.8434527580002</v>
      </c>
      <c r="C10" s="20">
        <v>2807.407682454</v>
      </c>
      <c r="D10" s="20">
        <v>2826.2665061449998</v>
      </c>
      <c r="E10" s="20">
        <v>1667.9451020419997</v>
      </c>
      <c r="F10" s="67">
        <v>2038.6865814960001</v>
      </c>
      <c r="G10" s="67">
        <v>2565.187602555</v>
      </c>
      <c r="H10" s="67"/>
      <c r="I10" s="67"/>
      <c r="J10" s="67"/>
      <c r="K10" s="67"/>
      <c r="L10" s="67">
        <v>0</v>
      </c>
      <c r="M10" s="67">
        <v>0</v>
      </c>
      <c r="N10" s="20">
        <f>+SUM(B10:M10)</f>
        <v>14430.33692745</v>
      </c>
    </row>
    <row r="11" spans="1:14" s="9" customFormat="1" ht="6.75" customHeight="1">
      <c r="A11" s="4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7" s="9" customFormat="1" ht="14.25" outlineLevel="1">
      <c r="A12" s="9" t="s">
        <v>84</v>
      </c>
      <c r="B12" s="20">
        <v>1987.3436059480002</v>
      </c>
      <c r="C12" s="20">
        <v>1689.848622866</v>
      </c>
      <c r="D12" s="20">
        <v>1670.2882093869998</v>
      </c>
      <c r="E12" s="20">
        <v>1075.738327589</v>
      </c>
      <c r="F12" s="20">
        <v>1447.654303638</v>
      </c>
      <c r="G12" s="20">
        <v>1794.365020797</v>
      </c>
      <c r="H12" s="20"/>
      <c r="I12" s="20"/>
      <c r="J12" s="20"/>
      <c r="K12" s="20"/>
      <c r="L12" s="20">
        <v>0</v>
      </c>
      <c r="M12" s="20">
        <v>0</v>
      </c>
      <c r="N12" s="20">
        <f>+SUM(B12:M12)</f>
        <v>9665.238090225</v>
      </c>
      <c r="O12" s="37"/>
      <c r="P12" s="48"/>
      <c r="Q12" s="37"/>
    </row>
    <row r="13" spans="1:16" s="13" customFormat="1" ht="6" customHeight="1">
      <c r="A13" s="10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9"/>
      <c r="P13" s="9"/>
    </row>
    <row r="14" spans="1:16" s="11" customFormat="1" ht="12.75" outlineLevel="2">
      <c r="A14" s="9" t="s">
        <v>8</v>
      </c>
      <c r="B14" s="20">
        <v>152.482808861</v>
      </c>
      <c r="C14" s="20">
        <v>509.97408698000004</v>
      </c>
      <c r="D14" s="20">
        <v>96.061613197</v>
      </c>
      <c r="E14" s="20">
        <v>156.87712756500002</v>
      </c>
      <c r="F14" s="20">
        <v>173.622812759</v>
      </c>
      <c r="G14" s="20">
        <v>278.652399321</v>
      </c>
      <c r="H14" s="20"/>
      <c r="I14" s="20"/>
      <c r="J14" s="20"/>
      <c r="K14" s="20"/>
      <c r="L14" s="20">
        <v>0</v>
      </c>
      <c r="M14" s="20">
        <v>0</v>
      </c>
      <c r="N14" s="20">
        <f>+SUM(B14:M14)</f>
        <v>1367.670848683</v>
      </c>
      <c r="P14" s="9"/>
    </row>
    <row r="15" spans="1:16" s="13" customFormat="1" ht="8.25" customHeight="1">
      <c r="A15" s="10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P15" s="9"/>
    </row>
    <row r="16" spans="1:16" s="11" customFormat="1" ht="12.75" outlineLevel="2">
      <c r="A16" s="9" t="s">
        <v>2</v>
      </c>
      <c r="B16" s="20">
        <v>68.606051839</v>
      </c>
      <c r="C16" s="20">
        <v>118.683213918</v>
      </c>
      <c r="D16" s="20">
        <v>121.384719627</v>
      </c>
      <c r="E16" s="20">
        <v>84.725666998</v>
      </c>
      <c r="F16" s="20">
        <v>81.076717403</v>
      </c>
      <c r="G16" s="20">
        <v>108.961174433</v>
      </c>
      <c r="H16" s="20"/>
      <c r="I16" s="20"/>
      <c r="J16" s="20"/>
      <c r="K16" s="20"/>
      <c r="L16" s="20">
        <v>0</v>
      </c>
      <c r="M16" s="20">
        <v>0</v>
      </c>
      <c r="N16" s="20">
        <f aca="true" t="shared" si="0" ref="N16:N33">+SUM(B16:M16)</f>
        <v>583.437544218</v>
      </c>
      <c r="P16" s="9"/>
    </row>
    <row r="17" spans="1:16" s="13" customFormat="1" ht="12.75" customHeight="1" hidden="1">
      <c r="A17" s="10" t="s">
        <v>9</v>
      </c>
      <c r="B17" s="49">
        <v>1.2959559999999999</v>
      </c>
      <c r="C17" s="49">
        <v>18.272828</v>
      </c>
      <c r="D17" s="49">
        <v>3.82695552</v>
      </c>
      <c r="E17" s="49">
        <v>3.250225</v>
      </c>
      <c r="F17" s="49">
        <v>0</v>
      </c>
      <c r="G17" s="49">
        <v>38.31663121</v>
      </c>
      <c r="H17" s="49"/>
      <c r="I17" s="49"/>
      <c r="J17" s="49"/>
      <c r="K17" s="49"/>
      <c r="L17" s="49">
        <v>0</v>
      </c>
      <c r="M17" s="49">
        <v>0</v>
      </c>
      <c r="N17" s="49">
        <f t="shared" si="0"/>
        <v>64.96259573</v>
      </c>
      <c r="P17" s="9"/>
    </row>
    <row r="18" spans="1:16" s="13" customFormat="1" ht="12.75" customHeight="1" hidden="1">
      <c r="A18" s="10" t="s">
        <v>48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/>
      <c r="I18" s="49"/>
      <c r="J18" s="49"/>
      <c r="K18" s="49"/>
      <c r="L18" s="49">
        <v>0</v>
      </c>
      <c r="M18" s="49">
        <v>0</v>
      </c>
      <c r="N18" s="49">
        <f t="shared" si="0"/>
        <v>0</v>
      </c>
      <c r="P18" s="9"/>
    </row>
    <row r="19" spans="1:16" s="13" customFormat="1" ht="12.75" customHeight="1" hidden="1">
      <c r="A19" s="10" t="s">
        <v>49</v>
      </c>
      <c r="B19" s="49">
        <v>1.2959559999999999</v>
      </c>
      <c r="C19" s="49">
        <v>18.272828</v>
      </c>
      <c r="D19" s="49">
        <v>3.82695552</v>
      </c>
      <c r="E19" s="49">
        <v>3.250225</v>
      </c>
      <c r="F19" s="49">
        <v>0</v>
      </c>
      <c r="G19" s="49">
        <v>38.31663121</v>
      </c>
      <c r="H19" s="49"/>
      <c r="I19" s="49"/>
      <c r="J19" s="49"/>
      <c r="K19" s="49"/>
      <c r="L19" s="49">
        <v>0</v>
      </c>
      <c r="M19" s="49">
        <v>0</v>
      </c>
      <c r="N19" s="49">
        <f t="shared" si="0"/>
        <v>64.96259573</v>
      </c>
      <c r="P19" s="9"/>
    </row>
    <row r="20" spans="1:16" s="13" customFormat="1" ht="12.75" customHeight="1" hidden="1">
      <c r="A20" s="10" t="s">
        <v>10</v>
      </c>
      <c r="B20" s="49">
        <v>9.266060706000001</v>
      </c>
      <c r="C20" s="49">
        <v>0</v>
      </c>
      <c r="D20" s="49">
        <v>0</v>
      </c>
      <c r="E20" s="49">
        <v>3.4009976</v>
      </c>
      <c r="F20" s="49">
        <v>0</v>
      </c>
      <c r="G20" s="49">
        <v>2.263818281</v>
      </c>
      <c r="H20" s="49"/>
      <c r="I20" s="49"/>
      <c r="J20" s="49"/>
      <c r="K20" s="49"/>
      <c r="L20" s="49">
        <v>0</v>
      </c>
      <c r="M20" s="49">
        <v>0</v>
      </c>
      <c r="N20" s="49">
        <f t="shared" si="0"/>
        <v>14.930876587</v>
      </c>
      <c r="P20" s="9"/>
    </row>
    <row r="21" spans="1:16" s="13" customFormat="1" ht="12.75" customHeight="1" hidden="1">
      <c r="A21" s="10" t="s">
        <v>48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/>
      <c r="I21" s="49"/>
      <c r="J21" s="49"/>
      <c r="K21" s="49"/>
      <c r="L21" s="49">
        <v>0</v>
      </c>
      <c r="M21" s="49">
        <v>0</v>
      </c>
      <c r="N21" s="49">
        <f t="shared" si="0"/>
        <v>0</v>
      </c>
      <c r="P21" s="9"/>
    </row>
    <row r="22" spans="1:16" s="13" customFormat="1" ht="12.75" customHeight="1" hidden="1">
      <c r="A22" s="10" t="s">
        <v>49</v>
      </c>
      <c r="B22" s="49">
        <v>9.266060706000001</v>
      </c>
      <c r="C22" s="49">
        <v>0</v>
      </c>
      <c r="D22" s="49">
        <v>0</v>
      </c>
      <c r="E22" s="49">
        <v>3.4009976</v>
      </c>
      <c r="F22" s="49">
        <v>0</v>
      </c>
      <c r="G22" s="49">
        <v>2.263818281</v>
      </c>
      <c r="H22" s="49"/>
      <c r="I22" s="49"/>
      <c r="J22" s="49"/>
      <c r="K22" s="49"/>
      <c r="L22" s="49">
        <v>0</v>
      </c>
      <c r="M22" s="49">
        <v>0</v>
      </c>
      <c r="N22" s="49">
        <f t="shared" si="0"/>
        <v>14.930876587</v>
      </c>
      <c r="P22" s="9"/>
    </row>
    <row r="23" spans="1:16" s="13" customFormat="1" ht="12.75" customHeight="1" hidden="1">
      <c r="A23" s="10" t="s">
        <v>11</v>
      </c>
      <c r="B23" s="49">
        <v>58.04403513300001</v>
      </c>
      <c r="C23" s="49">
        <v>100.410385918</v>
      </c>
      <c r="D23" s="49">
        <v>117.557764107</v>
      </c>
      <c r="E23" s="49">
        <v>78.074444398</v>
      </c>
      <c r="F23" s="49">
        <v>81.076717403</v>
      </c>
      <c r="G23" s="49">
        <v>68.380724942</v>
      </c>
      <c r="H23" s="49"/>
      <c r="I23" s="49"/>
      <c r="J23" s="49"/>
      <c r="K23" s="49"/>
      <c r="L23" s="49">
        <v>0</v>
      </c>
      <c r="M23" s="49">
        <v>0</v>
      </c>
      <c r="N23" s="49">
        <f t="shared" si="0"/>
        <v>503.54407190099994</v>
      </c>
      <c r="P23" s="9"/>
    </row>
    <row r="24" spans="1:16" s="13" customFormat="1" ht="12.75" customHeight="1" hidden="1">
      <c r="A24" s="10" t="s">
        <v>48</v>
      </c>
      <c r="B24" s="49">
        <v>58.04403513300001</v>
      </c>
      <c r="C24" s="49">
        <v>100.410385918</v>
      </c>
      <c r="D24" s="49">
        <v>117.557764107</v>
      </c>
      <c r="E24" s="49">
        <v>78.074444398</v>
      </c>
      <c r="F24" s="49">
        <v>81.076717403</v>
      </c>
      <c r="G24" s="49">
        <v>68.380724942</v>
      </c>
      <c r="H24" s="49"/>
      <c r="I24" s="49"/>
      <c r="J24" s="49"/>
      <c r="K24" s="49"/>
      <c r="L24" s="49">
        <v>0</v>
      </c>
      <c r="M24" s="49">
        <v>0</v>
      </c>
      <c r="N24" s="49">
        <f t="shared" si="0"/>
        <v>503.54407190099994</v>
      </c>
      <c r="P24" s="9"/>
    </row>
    <row r="25" spans="1:16" s="13" customFormat="1" ht="12.75" customHeight="1" hidden="1">
      <c r="A25" s="10" t="s">
        <v>49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/>
      <c r="I25" s="49"/>
      <c r="J25" s="49"/>
      <c r="K25" s="49"/>
      <c r="L25" s="49">
        <v>0</v>
      </c>
      <c r="M25" s="49">
        <v>0</v>
      </c>
      <c r="N25" s="49">
        <f t="shared" si="0"/>
        <v>0</v>
      </c>
      <c r="P25" s="9"/>
    </row>
    <row r="26" spans="1:16" s="11" customFormat="1" ht="12.75" outlineLevel="2">
      <c r="A26" s="9" t="s">
        <v>12</v>
      </c>
      <c r="B26" s="20">
        <v>316.41098610999995</v>
      </c>
      <c r="C26" s="20">
        <v>488.90175869</v>
      </c>
      <c r="D26" s="20">
        <v>938.531963934</v>
      </c>
      <c r="E26" s="20">
        <v>350.60397988999995</v>
      </c>
      <c r="F26" s="20">
        <v>336.332747696</v>
      </c>
      <c r="G26" s="20">
        <v>383.209008004</v>
      </c>
      <c r="H26" s="20"/>
      <c r="I26" s="20"/>
      <c r="J26" s="20"/>
      <c r="K26" s="20"/>
      <c r="L26" s="20">
        <v>0</v>
      </c>
      <c r="M26" s="20">
        <v>0</v>
      </c>
      <c r="N26" s="20">
        <f t="shared" si="0"/>
        <v>2813.9904443240002</v>
      </c>
      <c r="O26" s="9"/>
      <c r="P26" s="9"/>
    </row>
    <row r="27" spans="1:16" s="13" customFormat="1" ht="12.75">
      <c r="A27" s="10" t="s">
        <v>13</v>
      </c>
      <c r="B27" s="49">
        <v>71.91002992199999</v>
      </c>
      <c r="C27" s="49">
        <v>211.757342374</v>
      </c>
      <c r="D27" s="49">
        <v>210.461730935</v>
      </c>
      <c r="E27" s="49">
        <v>154.03512713199999</v>
      </c>
      <c r="F27" s="49">
        <v>162.16807489400003</v>
      </c>
      <c r="G27" s="49">
        <v>143.33269580799998</v>
      </c>
      <c r="H27" s="49"/>
      <c r="I27" s="49"/>
      <c r="J27" s="49"/>
      <c r="K27" s="49"/>
      <c r="L27" s="49">
        <v>0</v>
      </c>
      <c r="M27" s="49">
        <v>0</v>
      </c>
      <c r="N27" s="49">
        <f t="shared" si="0"/>
        <v>953.6650010650001</v>
      </c>
      <c r="O27" s="9"/>
      <c r="P27" s="9"/>
    </row>
    <row r="28" spans="1:16" s="13" customFormat="1" ht="14.25" customHeight="1" hidden="1">
      <c r="A28" s="10" t="s">
        <v>40</v>
      </c>
      <c r="B28" s="49">
        <v>0</v>
      </c>
      <c r="C28" s="49">
        <v>205.627462165</v>
      </c>
      <c r="D28" s="49">
        <v>169.966720565</v>
      </c>
      <c r="E28" s="49">
        <v>126.417132869</v>
      </c>
      <c r="F28" s="49">
        <v>123.86751915</v>
      </c>
      <c r="G28" s="49">
        <v>111.405913461</v>
      </c>
      <c r="H28" s="49"/>
      <c r="I28" s="49"/>
      <c r="J28" s="49"/>
      <c r="K28" s="49"/>
      <c r="L28" s="49">
        <v>0</v>
      </c>
      <c r="M28" s="49">
        <v>0</v>
      </c>
      <c r="N28" s="49">
        <f t="shared" si="0"/>
        <v>737.28474821</v>
      </c>
      <c r="O28" s="9"/>
      <c r="P28" s="9"/>
    </row>
    <row r="29" spans="1:16" s="13" customFormat="1" ht="14.25" customHeight="1" hidden="1">
      <c r="A29" s="50" t="s">
        <v>38</v>
      </c>
      <c r="B29" s="49">
        <v>71.910029922</v>
      </c>
      <c r="C29" s="49">
        <v>6.129880208999995</v>
      </c>
      <c r="D29" s="49">
        <v>40.49501037</v>
      </c>
      <c r="E29" s="49">
        <v>27.617994263</v>
      </c>
      <c r="F29" s="49">
        <v>38.300555744000015</v>
      </c>
      <c r="G29" s="49">
        <v>31.926782346999985</v>
      </c>
      <c r="H29" s="49"/>
      <c r="I29" s="49"/>
      <c r="J29" s="49"/>
      <c r="K29" s="49"/>
      <c r="L29" s="49">
        <v>0</v>
      </c>
      <c r="M29" s="49">
        <v>0</v>
      </c>
      <c r="N29" s="49">
        <f t="shared" si="0"/>
        <v>216.38025285499998</v>
      </c>
      <c r="O29" s="9"/>
      <c r="P29" s="9"/>
    </row>
    <row r="30" spans="1:16" s="13" customFormat="1" ht="12.75">
      <c r="A30" s="10" t="s">
        <v>14</v>
      </c>
      <c r="B30" s="49">
        <v>238.560753488</v>
      </c>
      <c r="C30" s="49">
        <v>266.793355453</v>
      </c>
      <c r="D30" s="49">
        <v>197.97411197399998</v>
      </c>
      <c r="E30" s="49">
        <v>164.758040586</v>
      </c>
      <c r="F30" s="49">
        <v>148.557403856</v>
      </c>
      <c r="G30" s="49">
        <v>208.05895531399997</v>
      </c>
      <c r="H30" s="49"/>
      <c r="I30" s="49"/>
      <c r="J30" s="49"/>
      <c r="K30" s="49"/>
      <c r="L30" s="49">
        <v>0</v>
      </c>
      <c r="M30" s="49">
        <v>0</v>
      </c>
      <c r="N30" s="49">
        <f t="shared" si="0"/>
        <v>1224.702620671</v>
      </c>
      <c r="O30" s="9"/>
      <c r="P30" s="9"/>
    </row>
    <row r="31" spans="1:16" s="13" customFormat="1" ht="14.25" customHeight="1" hidden="1">
      <c r="A31" s="10" t="s">
        <v>41</v>
      </c>
      <c r="B31" s="49">
        <v>133.663873062</v>
      </c>
      <c r="C31" s="49">
        <v>156.944410347</v>
      </c>
      <c r="D31" s="49">
        <v>110.862845355</v>
      </c>
      <c r="E31" s="49">
        <v>130.80335867</v>
      </c>
      <c r="F31" s="49">
        <v>99.983757565</v>
      </c>
      <c r="G31" s="49">
        <v>116.22580768899999</v>
      </c>
      <c r="H31" s="49"/>
      <c r="I31" s="49"/>
      <c r="J31" s="49"/>
      <c r="K31" s="49"/>
      <c r="L31" s="49">
        <v>0</v>
      </c>
      <c r="M31" s="49">
        <v>0</v>
      </c>
      <c r="N31" s="49">
        <f t="shared" si="0"/>
        <v>748.484052688</v>
      </c>
      <c r="O31" s="9"/>
      <c r="P31" s="9"/>
    </row>
    <row r="32" spans="1:16" s="13" customFormat="1" ht="14.25" customHeight="1" hidden="1">
      <c r="A32" s="50" t="s">
        <v>39</v>
      </c>
      <c r="B32" s="49">
        <v>104.896880426</v>
      </c>
      <c r="C32" s="49">
        <v>109.848945106</v>
      </c>
      <c r="D32" s="49">
        <v>87.111266619</v>
      </c>
      <c r="E32" s="49">
        <v>33.95468191599999</v>
      </c>
      <c r="F32" s="49">
        <v>48.573646290999996</v>
      </c>
      <c r="G32" s="49">
        <v>91.83314762500001</v>
      </c>
      <c r="H32" s="49"/>
      <c r="I32" s="49"/>
      <c r="J32" s="49"/>
      <c r="K32" s="49"/>
      <c r="L32" s="49">
        <v>0</v>
      </c>
      <c r="M32" s="49">
        <v>0</v>
      </c>
      <c r="N32" s="49">
        <f t="shared" si="0"/>
        <v>476.21856798299996</v>
      </c>
      <c r="O32" s="9"/>
      <c r="P32" s="9"/>
    </row>
    <row r="33" spans="1:16" s="13" customFormat="1" ht="12.75">
      <c r="A33" s="10" t="s">
        <v>12</v>
      </c>
      <c r="B33" s="49">
        <v>5.9402027</v>
      </c>
      <c r="C33" s="49">
        <v>10.351060863</v>
      </c>
      <c r="D33" s="49">
        <v>530.096121025</v>
      </c>
      <c r="E33" s="49">
        <v>31.810812172000006</v>
      </c>
      <c r="F33" s="49">
        <v>25.607268945999998</v>
      </c>
      <c r="G33" s="49">
        <v>31.817356882000002</v>
      </c>
      <c r="H33" s="49"/>
      <c r="I33" s="49"/>
      <c r="J33" s="49"/>
      <c r="K33" s="49"/>
      <c r="L33" s="49">
        <v>0</v>
      </c>
      <c r="M33" s="49">
        <v>0</v>
      </c>
      <c r="N33" s="49">
        <f t="shared" si="0"/>
        <v>635.6228225880001</v>
      </c>
      <c r="O33" s="9"/>
      <c r="P33" s="9"/>
    </row>
    <row r="34" spans="1:16" s="13" customFormat="1" ht="8.25" customHeight="1">
      <c r="A34" s="10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9"/>
      <c r="P34" s="9"/>
    </row>
    <row r="35" spans="1:14" s="9" customFormat="1" ht="12.75">
      <c r="A35" s="14" t="s">
        <v>0</v>
      </c>
      <c r="B35" s="63">
        <v>2401.9889045110003</v>
      </c>
      <c r="C35" s="63">
        <v>2714.0074014949996</v>
      </c>
      <c r="D35" s="63">
        <v>3219.560008322</v>
      </c>
      <c r="E35" s="63">
        <v>3402.4649257950005</v>
      </c>
      <c r="F35" s="63">
        <v>2716.8508902850003</v>
      </c>
      <c r="G35" s="63">
        <v>2799.1134985229996</v>
      </c>
      <c r="H35" s="63"/>
      <c r="I35" s="63"/>
      <c r="J35" s="63"/>
      <c r="K35" s="63"/>
      <c r="L35" s="63">
        <v>0</v>
      </c>
      <c r="M35" s="63">
        <v>0</v>
      </c>
      <c r="N35" s="63">
        <f aca="true" t="shared" si="1" ref="N35:N78">+SUM(B35:M35)</f>
        <v>17253.985628931</v>
      </c>
    </row>
    <row r="36" spans="1:16" s="13" customFormat="1" ht="12.75">
      <c r="A36" s="12" t="s">
        <v>15</v>
      </c>
      <c r="B36" s="49">
        <v>1256.0337295929999</v>
      </c>
      <c r="C36" s="49">
        <v>1319.562547102</v>
      </c>
      <c r="D36" s="49">
        <v>1361.988430805</v>
      </c>
      <c r="E36" s="49">
        <v>1307.8856560160004</v>
      </c>
      <c r="F36" s="68">
        <v>1303.6119200159999</v>
      </c>
      <c r="G36" s="68">
        <v>1338.9477476619998</v>
      </c>
      <c r="H36" s="68"/>
      <c r="I36" s="68"/>
      <c r="J36" s="68"/>
      <c r="K36" s="68"/>
      <c r="L36" s="68">
        <v>0</v>
      </c>
      <c r="M36" s="68">
        <v>0</v>
      </c>
      <c r="N36" s="68">
        <f t="shared" si="1"/>
        <v>7888.030031194</v>
      </c>
      <c r="O36" s="9"/>
      <c r="P36" s="9"/>
    </row>
    <row r="37" spans="1:16" s="13" customFormat="1" ht="12.75" hidden="1">
      <c r="A37" s="51" t="s">
        <v>90</v>
      </c>
      <c r="B37" s="49">
        <v>0</v>
      </c>
      <c r="C37" s="49">
        <v>0</v>
      </c>
      <c r="D37" s="49">
        <v>0</v>
      </c>
      <c r="E37" s="49">
        <v>0</v>
      </c>
      <c r="F37" s="68">
        <v>2.899834201</v>
      </c>
      <c r="G37" s="68">
        <v>0</v>
      </c>
      <c r="H37" s="68"/>
      <c r="I37" s="68"/>
      <c r="J37" s="68"/>
      <c r="K37" s="68"/>
      <c r="L37" s="68"/>
      <c r="M37" s="68"/>
      <c r="N37" s="68">
        <f t="shared" si="1"/>
        <v>2.899834201</v>
      </c>
      <c r="O37" s="9"/>
      <c r="P37" s="9"/>
    </row>
    <row r="38" spans="1:16" s="13" customFormat="1" ht="12.75" hidden="1">
      <c r="A38" s="51" t="s">
        <v>91</v>
      </c>
      <c r="B38" s="49">
        <v>1256.0337295929999</v>
      </c>
      <c r="C38" s="49">
        <v>1319.562547102</v>
      </c>
      <c r="D38" s="49">
        <v>1361.988430805</v>
      </c>
      <c r="E38" s="49">
        <v>1307.885656016</v>
      </c>
      <c r="F38" s="68">
        <v>1300.712085815</v>
      </c>
      <c r="G38" s="68">
        <v>0</v>
      </c>
      <c r="H38" s="68"/>
      <c r="I38" s="68"/>
      <c r="J38" s="68"/>
      <c r="K38" s="68"/>
      <c r="L38" s="68"/>
      <c r="M38" s="68"/>
      <c r="N38" s="68">
        <f t="shared" si="1"/>
        <v>6546.182449331</v>
      </c>
      <c r="O38" s="9"/>
      <c r="P38" s="9"/>
    </row>
    <row r="39" spans="1:16" s="13" customFormat="1" ht="12.75">
      <c r="A39" s="10" t="s">
        <v>16</v>
      </c>
      <c r="B39" s="49">
        <v>166.35886689699998</v>
      </c>
      <c r="C39" s="49">
        <v>254.883713431</v>
      </c>
      <c r="D39" s="49">
        <v>436.858880231</v>
      </c>
      <c r="E39" s="49">
        <v>270.421603703</v>
      </c>
      <c r="F39" s="49">
        <v>206.04838341699997</v>
      </c>
      <c r="G39" s="49">
        <v>289.12843147200005</v>
      </c>
      <c r="H39" s="49"/>
      <c r="I39" s="49"/>
      <c r="J39" s="49"/>
      <c r="K39" s="49"/>
      <c r="L39" s="49">
        <v>0</v>
      </c>
      <c r="M39" s="49">
        <v>0</v>
      </c>
      <c r="N39" s="49">
        <f t="shared" si="1"/>
        <v>1623.699879151</v>
      </c>
      <c r="O39" s="9"/>
      <c r="P39" s="9"/>
    </row>
    <row r="40" spans="1:16" s="13" customFormat="1" ht="12.75" hidden="1">
      <c r="A40" s="51" t="s">
        <v>90</v>
      </c>
      <c r="B40" s="49">
        <v>0</v>
      </c>
      <c r="C40" s="49">
        <v>0</v>
      </c>
      <c r="D40" s="49">
        <v>0</v>
      </c>
      <c r="E40" s="49">
        <v>1.9536533829999998</v>
      </c>
      <c r="F40" s="49">
        <v>12.455639106</v>
      </c>
      <c r="G40" s="49">
        <v>0</v>
      </c>
      <c r="H40" s="49"/>
      <c r="I40" s="49"/>
      <c r="J40" s="49"/>
      <c r="K40" s="49"/>
      <c r="L40" s="49"/>
      <c r="M40" s="49"/>
      <c r="N40" s="49">
        <f t="shared" si="1"/>
        <v>14.409292488999998</v>
      </c>
      <c r="O40" s="9"/>
      <c r="P40" s="9"/>
    </row>
    <row r="41" spans="1:16" s="13" customFormat="1" ht="12.75" hidden="1">
      <c r="A41" s="51" t="s">
        <v>91</v>
      </c>
      <c r="B41" s="49">
        <v>166.35886689699998</v>
      </c>
      <c r="C41" s="49">
        <v>254.883713431</v>
      </c>
      <c r="D41" s="49">
        <v>436.858880231</v>
      </c>
      <c r="E41" s="49">
        <v>268.46795032</v>
      </c>
      <c r="F41" s="49">
        <v>193.59274431100002</v>
      </c>
      <c r="G41" s="49">
        <v>0</v>
      </c>
      <c r="H41" s="49"/>
      <c r="I41" s="49"/>
      <c r="J41" s="49"/>
      <c r="K41" s="49"/>
      <c r="L41" s="49"/>
      <c r="M41" s="49"/>
      <c r="N41" s="49">
        <f t="shared" si="1"/>
        <v>1320.1621551899998</v>
      </c>
      <c r="O41" s="9"/>
      <c r="P41" s="9"/>
    </row>
    <row r="42" spans="1:16" s="13" customFormat="1" ht="12.75" customHeight="1">
      <c r="A42" s="51" t="s">
        <v>42</v>
      </c>
      <c r="B42" s="49">
        <v>64.92550240599999</v>
      </c>
      <c r="C42" s="49">
        <v>116.87749467399999</v>
      </c>
      <c r="D42" s="49">
        <v>134.114819327</v>
      </c>
      <c r="E42" s="49">
        <v>114.864557185</v>
      </c>
      <c r="F42" s="49">
        <v>106.129501683</v>
      </c>
      <c r="G42" s="49">
        <v>119.84953562499999</v>
      </c>
      <c r="H42" s="49"/>
      <c r="I42" s="49"/>
      <c r="J42" s="49"/>
      <c r="K42" s="49"/>
      <c r="L42" s="49">
        <v>0</v>
      </c>
      <c r="M42" s="49">
        <v>0</v>
      </c>
      <c r="N42" s="49">
        <f t="shared" si="1"/>
        <v>656.7614109000001</v>
      </c>
      <c r="O42" s="9"/>
      <c r="P42" s="9"/>
    </row>
    <row r="43" spans="1:16" s="13" customFormat="1" ht="12.75" customHeight="1">
      <c r="A43" s="51" t="s">
        <v>43</v>
      </c>
      <c r="B43" s="49">
        <v>101.433227463</v>
      </c>
      <c r="C43" s="49">
        <v>137.480667703</v>
      </c>
      <c r="D43" s="49">
        <v>187.87776898799999</v>
      </c>
      <c r="E43" s="49">
        <v>154.395073926</v>
      </c>
      <c r="F43" s="49">
        <v>82.338585323</v>
      </c>
      <c r="G43" s="49">
        <v>168.785658896</v>
      </c>
      <c r="H43" s="49"/>
      <c r="I43" s="49"/>
      <c r="J43" s="49"/>
      <c r="K43" s="49"/>
      <c r="L43" s="49">
        <v>0</v>
      </c>
      <c r="M43" s="49">
        <v>0</v>
      </c>
      <c r="N43" s="49">
        <f t="shared" si="1"/>
        <v>832.3109822989999</v>
      </c>
      <c r="O43" s="9"/>
      <c r="P43" s="9"/>
    </row>
    <row r="44" spans="1:16" s="13" customFormat="1" ht="12.75" customHeight="1">
      <c r="A44" s="51" t="s">
        <v>44</v>
      </c>
      <c r="B44" s="49">
        <v>0.000137028</v>
      </c>
      <c r="C44" s="49">
        <v>0.001462533</v>
      </c>
      <c r="D44" s="49">
        <v>27.402715562</v>
      </c>
      <c r="E44" s="49">
        <v>1.1619725920000001</v>
      </c>
      <c r="F44" s="49">
        <v>17.580296411000003</v>
      </c>
      <c r="G44" s="49">
        <v>0.493236951</v>
      </c>
      <c r="H44" s="49"/>
      <c r="I44" s="49"/>
      <c r="J44" s="49"/>
      <c r="K44" s="49"/>
      <c r="L44" s="49">
        <v>0</v>
      </c>
      <c r="M44" s="49">
        <v>0</v>
      </c>
      <c r="N44" s="49">
        <f t="shared" si="1"/>
        <v>46.63982107700001</v>
      </c>
      <c r="O44" s="9"/>
      <c r="P44" s="9"/>
    </row>
    <row r="45" spans="1:16" s="13" customFormat="1" ht="12.75" customHeight="1">
      <c r="A45" s="51" t="s">
        <v>45</v>
      </c>
      <c r="B45" s="49">
        <v>0</v>
      </c>
      <c r="C45" s="49">
        <v>0.5240885209999978</v>
      </c>
      <c r="D45" s="49">
        <v>87.46357635400003</v>
      </c>
      <c r="E45" s="49">
        <v>0</v>
      </c>
      <c r="F45" s="49">
        <v>0</v>
      </c>
      <c r="G45" s="49">
        <v>0</v>
      </c>
      <c r="H45" s="49"/>
      <c r="I45" s="49"/>
      <c r="J45" s="49"/>
      <c r="K45" s="49"/>
      <c r="L45" s="49">
        <v>0</v>
      </c>
      <c r="M45" s="49">
        <v>0</v>
      </c>
      <c r="N45" s="49">
        <f t="shared" si="1"/>
        <v>87.98766487500002</v>
      </c>
      <c r="O45" s="9"/>
      <c r="P45" s="9"/>
    </row>
    <row r="46" spans="1:16" s="13" customFormat="1" ht="12.75">
      <c r="A46" s="10" t="s">
        <v>17</v>
      </c>
      <c r="B46" s="49">
        <v>135.352115875</v>
      </c>
      <c r="C46" s="49">
        <v>317.80527714399994</v>
      </c>
      <c r="D46" s="49">
        <v>331.74613227099996</v>
      </c>
      <c r="E46" s="49">
        <v>168.46883947400002</v>
      </c>
      <c r="F46" s="49">
        <v>166.090264837</v>
      </c>
      <c r="G46" s="49">
        <v>26.587952999000002</v>
      </c>
      <c r="H46" s="49"/>
      <c r="I46" s="49"/>
      <c r="J46" s="49"/>
      <c r="K46" s="49"/>
      <c r="L46" s="49">
        <v>0</v>
      </c>
      <c r="M46" s="49">
        <v>0</v>
      </c>
      <c r="N46" s="49">
        <f t="shared" si="1"/>
        <v>1146.0505825999999</v>
      </c>
      <c r="O46" s="9"/>
      <c r="P46" s="9"/>
    </row>
    <row r="47" spans="1:18" s="13" customFormat="1" ht="12.75" customHeight="1" hidden="1">
      <c r="A47" s="51" t="s">
        <v>46</v>
      </c>
      <c r="B47" s="49">
        <v>121.062899402</v>
      </c>
      <c r="C47" s="49">
        <v>303.65326462999997</v>
      </c>
      <c r="D47" s="49">
        <v>329.92986420299997</v>
      </c>
      <c r="E47" s="49">
        <v>160.50858897400002</v>
      </c>
      <c r="F47" s="49">
        <v>112.408354837</v>
      </c>
      <c r="G47" s="49">
        <v>11.310839103000001</v>
      </c>
      <c r="H47" s="49"/>
      <c r="I47" s="49"/>
      <c r="J47" s="49"/>
      <c r="K47" s="49"/>
      <c r="L47" s="49">
        <v>0</v>
      </c>
      <c r="M47" s="49">
        <v>0</v>
      </c>
      <c r="N47" s="49">
        <f t="shared" si="1"/>
        <v>1038.873811149</v>
      </c>
      <c r="O47" s="9"/>
      <c r="P47" s="9"/>
      <c r="Q47" s="9"/>
      <c r="R47" s="52"/>
    </row>
    <row r="48" spans="1:16" s="13" customFormat="1" ht="12.75" customHeight="1" hidden="1">
      <c r="A48" s="51" t="s">
        <v>47</v>
      </c>
      <c r="B48" s="49">
        <v>14.289216473</v>
      </c>
      <c r="C48" s="49">
        <v>14.152012514</v>
      </c>
      <c r="D48" s="49">
        <v>1.816268068</v>
      </c>
      <c r="E48" s="49">
        <v>7.9602505</v>
      </c>
      <c r="F48" s="49">
        <v>53.68191</v>
      </c>
      <c r="G48" s="49">
        <v>15.277113896000001</v>
      </c>
      <c r="H48" s="49"/>
      <c r="I48" s="49"/>
      <c r="J48" s="49"/>
      <c r="K48" s="49"/>
      <c r="L48" s="49">
        <v>0</v>
      </c>
      <c r="M48" s="49">
        <v>0</v>
      </c>
      <c r="N48" s="49">
        <f t="shared" si="1"/>
        <v>107.17677145100001</v>
      </c>
      <c r="O48" s="9"/>
      <c r="P48" s="9"/>
    </row>
    <row r="49" spans="1:16" s="13" customFormat="1" ht="12.75" customHeight="1" hidden="1">
      <c r="A49" s="10" t="s">
        <v>3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/>
      <c r="I49" s="49"/>
      <c r="J49" s="49"/>
      <c r="K49" s="49"/>
      <c r="L49" s="49">
        <v>0</v>
      </c>
      <c r="M49" s="49">
        <v>0</v>
      </c>
      <c r="N49" s="49">
        <f t="shared" si="1"/>
        <v>0</v>
      </c>
      <c r="O49" s="9"/>
      <c r="P49" s="9"/>
    </row>
    <row r="50" spans="1:16" s="13" customFormat="1" ht="12.75">
      <c r="A50" s="10" t="s">
        <v>2</v>
      </c>
      <c r="B50" s="49">
        <v>305.35630844599996</v>
      </c>
      <c r="C50" s="49">
        <v>318.922690449</v>
      </c>
      <c r="D50" s="49">
        <v>349.75021752300006</v>
      </c>
      <c r="E50" s="49">
        <v>356.70846973199997</v>
      </c>
      <c r="F50" s="49">
        <v>333.826379383</v>
      </c>
      <c r="G50" s="49">
        <v>317.763144579</v>
      </c>
      <c r="H50" s="49"/>
      <c r="I50" s="49"/>
      <c r="J50" s="49"/>
      <c r="K50" s="49"/>
      <c r="L50" s="49">
        <v>0</v>
      </c>
      <c r="M50" s="49">
        <v>0</v>
      </c>
      <c r="N50" s="49">
        <f t="shared" si="1"/>
        <v>1982.3272101119999</v>
      </c>
      <c r="O50" s="9"/>
      <c r="P50" s="9"/>
    </row>
    <row r="51" spans="1:16" s="13" customFormat="1" ht="12.75" customHeight="1" hidden="1">
      <c r="A51" s="10" t="s">
        <v>50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/>
      <c r="I51" s="49"/>
      <c r="J51" s="49"/>
      <c r="K51" s="49"/>
      <c r="L51" s="49">
        <v>0</v>
      </c>
      <c r="M51" s="49">
        <v>0</v>
      </c>
      <c r="N51" s="49">
        <f t="shared" si="1"/>
        <v>0</v>
      </c>
      <c r="O51" s="9"/>
      <c r="P51" s="9"/>
    </row>
    <row r="52" spans="1:16" s="13" customFormat="1" ht="12.75" customHeight="1" hidden="1">
      <c r="A52" s="10" t="s">
        <v>51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/>
      <c r="I52" s="49"/>
      <c r="J52" s="49"/>
      <c r="K52" s="49"/>
      <c r="L52" s="49">
        <v>0</v>
      </c>
      <c r="M52" s="49">
        <v>0</v>
      </c>
      <c r="N52" s="49">
        <f t="shared" si="1"/>
        <v>0</v>
      </c>
      <c r="O52" s="9"/>
      <c r="P52" s="9"/>
    </row>
    <row r="53" spans="1:16" s="13" customFormat="1" ht="12.75" customHeight="1" hidden="1">
      <c r="A53" s="10" t="s">
        <v>52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/>
      <c r="I53" s="49"/>
      <c r="J53" s="49"/>
      <c r="K53" s="49"/>
      <c r="L53" s="49">
        <v>0</v>
      </c>
      <c r="M53" s="49">
        <v>0</v>
      </c>
      <c r="N53" s="49">
        <f t="shared" si="1"/>
        <v>0</v>
      </c>
      <c r="O53" s="9"/>
      <c r="P53" s="9"/>
    </row>
    <row r="54" spans="1:16" s="13" customFormat="1" ht="12.75" customHeight="1" hidden="1">
      <c r="A54" s="10" t="s">
        <v>85</v>
      </c>
      <c r="B54" s="49">
        <v>1.504300362</v>
      </c>
      <c r="C54" s="49">
        <v>1.945183357</v>
      </c>
      <c r="D54" s="49">
        <v>2.506279556</v>
      </c>
      <c r="E54" s="49">
        <v>1.178971794</v>
      </c>
      <c r="F54" s="49">
        <v>1.490869019</v>
      </c>
      <c r="G54" s="49">
        <v>5.068332088</v>
      </c>
      <c r="H54" s="49"/>
      <c r="I54" s="49"/>
      <c r="J54" s="49"/>
      <c r="K54" s="49"/>
      <c r="L54" s="49">
        <v>0</v>
      </c>
      <c r="M54" s="49">
        <v>0</v>
      </c>
      <c r="N54" s="49">
        <f t="shared" si="1"/>
        <v>13.693936176</v>
      </c>
      <c r="O54" s="9"/>
      <c r="P54" s="9"/>
    </row>
    <row r="55" spans="1:16" s="13" customFormat="1" ht="12.75" customHeight="1" hidden="1">
      <c r="A55" s="10" t="s">
        <v>51</v>
      </c>
      <c r="B55" s="49">
        <v>1.504300362</v>
      </c>
      <c r="C55" s="49">
        <v>1.945183357</v>
      </c>
      <c r="D55" s="49">
        <v>2.506279556</v>
      </c>
      <c r="E55" s="49">
        <v>1.178971794</v>
      </c>
      <c r="F55" s="49">
        <v>1.490869019</v>
      </c>
      <c r="G55" s="49">
        <v>5.068332088</v>
      </c>
      <c r="H55" s="49"/>
      <c r="I55" s="49"/>
      <c r="J55" s="49"/>
      <c r="K55" s="49"/>
      <c r="L55" s="49">
        <v>0</v>
      </c>
      <c r="M55" s="49">
        <v>0</v>
      </c>
      <c r="N55" s="49">
        <f t="shared" si="1"/>
        <v>13.693936176</v>
      </c>
      <c r="O55" s="9"/>
      <c r="P55" s="9"/>
    </row>
    <row r="56" spans="1:16" s="13" customFormat="1" ht="12.75" customHeight="1" hidden="1">
      <c r="A56" s="10" t="s">
        <v>52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/>
      <c r="I56" s="49"/>
      <c r="J56" s="49"/>
      <c r="K56" s="49"/>
      <c r="L56" s="49">
        <v>0</v>
      </c>
      <c r="M56" s="49">
        <v>0</v>
      </c>
      <c r="N56" s="49">
        <f t="shared" si="1"/>
        <v>0</v>
      </c>
      <c r="O56" s="9"/>
      <c r="P56" s="9"/>
    </row>
    <row r="57" spans="1:16" s="13" customFormat="1" ht="12.75" customHeight="1" hidden="1">
      <c r="A57" s="10" t="s">
        <v>86</v>
      </c>
      <c r="B57" s="49">
        <v>303.852008084</v>
      </c>
      <c r="C57" s="49">
        <v>316.977507092</v>
      </c>
      <c r="D57" s="49">
        <v>347.2439379670001</v>
      </c>
      <c r="E57" s="49">
        <v>355.52949793799996</v>
      </c>
      <c r="F57" s="49">
        <v>332.335510364</v>
      </c>
      <c r="G57" s="49">
        <v>312.69481249100005</v>
      </c>
      <c r="H57" s="49"/>
      <c r="I57" s="49"/>
      <c r="J57" s="49"/>
      <c r="K57" s="49"/>
      <c r="L57" s="49">
        <v>0</v>
      </c>
      <c r="M57" s="49">
        <v>0</v>
      </c>
      <c r="N57" s="49">
        <f t="shared" si="1"/>
        <v>1968.633273936</v>
      </c>
      <c r="O57" s="9"/>
      <c r="P57" s="9"/>
    </row>
    <row r="58" spans="1:16" s="13" customFormat="1" ht="12.75" customHeight="1" hidden="1">
      <c r="A58" s="10" t="s">
        <v>51</v>
      </c>
      <c r="B58" s="49">
        <v>190.28405762299997</v>
      </c>
      <c r="C58" s="49">
        <v>236.825137595</v>
      </c>
      <c r="D58" s="49">
        <v>257.98765522200006</v>
      </c>
      <c r="E58" s="49">
        <v>245.48238980199997</v>
      </c>
      <c r="F58" s="49">
        <v>287.249456343</v>
      </c>
      <c r="G58" s="49">
        <v>260.594063917</v>
      </c>
      <c r="H58" s="49"/>
      <c r="I58" s="49"/>
      <c r="J58" s="49"/>
      <c r="K58" s="49"/>
      <c r="L58" s="49">
        <v>0</v>
      </c>
      <c r="M58" s="49">
        <v>0</v>
      </c>
      <c r="N58" s="49">
        <f t="shared" si="1"/>
        <v>1478.422760502</v>
      </c>
      <c r="O58" s="9"/>
      <c r="P58" s="9"/>
    </row>
    <row r="59" spans="1:16" s="13" customFormat="1" ht="12.75" customHeight="1" hidden="1">
      <c r="A59" s="10" t="s">
        <v>52</v>
      </c>
      <c r="B59" s="49">
        <v>113.567950461</v>
      </c>
      <c r="C59" s="49">
        <v>80.152369497</v>
      </c>
      <c r="D59" s="49">
        <v>89.25628274500001</v>
      </c>
      <c r="E59" s="49">
        <v>110.047108136</v>
      </c>
      <c r="F59" s="49">
        <v>45.086054021</v>
      </c>
      <c r="G59" s="49">
        <v>52.100748574</v>
      </c>
      <c r="H59" s="49"/>
      <c r="I59" s="49"/>
      <c r="J59" s="49"/>
      <c r="K59" s="49"/>
      <c r="L59" s="49">
        <v>0</v>
      </c>
      <c r="M59" s="49">
        <v>0</v>
      </c>
      <c r="N59" s="49">
        <f t="shared" si="1"/>
        <v>490.21051343400006</v>
      </c>
      <c r="O59" s="9"/>
      <c r="P59" s="9"/>
    </row>
    <row r="60" spans="1:16" s="13" customFormat="1" ht="12.75">
      <c r="A60" s="10" t="s">
        <v>18</v>
      </c>
      <c r="B60" s="49">
        <v>497.644703252</v>
      </c>
      <c r="C60" s="49">
        <v>461.078447559</v>
      </c>
      <c r="D60" s="49">
        <v>503.295284421</v>
      </c>
      <c r="E60" s="49">
        <v>1229.9007744839998</v>
      </c>
      <c r="F60" s="49">
        <v>669.8118881180001</v>
      </c>
      <c r="G60" s="49">
        <v>778.321014832</v>
      </c>
      <c r="H60" s="49"/>
      <c r="I60" s="49"/>
      <c r="J60" s="49"/>
      <c r="K60" s="49"/>
      <c r="L60" s="49">
        <v>0</v>
      </c>
      <c r="M60" s="49">
        <v>0</v>
      </c>
      <c r="N60" s="49">
        <f t="shared" si="1"/>
        <v>4140.0521126660005</v>
      </c>
      <c r="O60" s="9"/>
      <c r="P60" s="9"/>
    </row>
    <row r="61" spans="1:16" s="13" customFormat="1" ht="12.75" hidden="1">
      <c r="A61" s="10" t="s">
        <v>92</v>
      </c>
      <c r="B61" s="49">
        <v>0</v>
      </c>
      <c r="C61" s="49">
        <v>0</v>
      </c>
      <c r="D61" s="49">
        <v>0</v>
      </c>
      <c r="E61" s="49">
        <v>748</v>
      </c>
      <c r="F61" s="49">
        <v>164.633</v>
      </c>
      <c r="G61" s="49"/>
      <c r="H61" s="49"/>
      <c r="I61" s="49"/>
      <c r="J61" s="49"/>
      <c r="K61" s="49"/>
      <c r="L61" s="49"/>
      <c r="M61" s="49"/>
      <c r="N61" s="49">
        <f t="shared" si="1"/>
        <v>912.633</v>
      </c>
      <c r="O61" s="9"/>
      <c r="P61" s="9"/>
    </row>
    <row r="62" spans="1:16" s="13" customFormat="1" ht="12.75" hidden="1">
      <c r="A62" s="10" t="s">
        <v>104</v>
      </c>
      <c r="B62" s="49">
        <v>0</v>
      </c>
      <c r="C62" s="49">
        <v>0</v>
      </c>
      <c r="D62" s="49">
        <v>0</v>
      </c>
      <c r="E62" s="49">
        <v>31.378185</v>
      </c>
      <c r="F62" s="49">
        <v>62.7073</v>
      </c>
      <c r="G62" s="49"/>
      <c r="H62" s="49"/>
      <c r="I62" s="49"/>
      <c r="J62" s="49"/>
      <c r="K62" s="49"/>
      <c r="L62" s="49"/>
      <c r="M62" s="49"/>
      <c r="N62" s="49">
        <f t="shared" si="1"/>
        <v>94.08548499999999</v>
      </c>
      <c r="O62" s="9"/>
      <c r="P62" s="9"/>
    </row>
    <row r="63" spans="1:16" s="13" customFormat="1" ht="12.75" hidden="1">
      <c r="A63" s="10" t="s">
        <v>105</v>
      </c>
      <c r="B63" s="49">
        <v>0</v>
      </c>
      <c r="C63" s="49">
        <v>0</v>
      </c>
      <c r="D63" s="49">
        <v>0</v>
      </c>
      <c r="E63" s="49">
        <v>115.0473506</v>
      </c>
      <c r="F63" s="49">
        <v>115.28253269</v>
      </c>
      <c r="G63" s="49">
        <v>0</v>
      </c>
      <c r="H63" s="49"/>
      <c r="I63" s="49"/>
      <c r="J63" s="49"/>
      <c r="K63" s="49"/>
      <c r="L63" s="49"/>
      <c r="M63" s="49"/>
      <c r="N63" s="49">
        <f t="shared" si="1"/>
        <v>230.32988329</v>
      </c>
      <c r="O63" s="9"/>
      <c r="P63" s="9"/>
    </row>
    <row r="64" spans="1:16" s="13" customFormat="1" ht="12.75" hidden="1">
      <c r="A64" s="10" t="s">
        <v>93</v>
      </c>
      <c r="B64" s="49">
        <v>0</v>
      </c>
      <c r="C64" s="49">
        <v>0</v>
      </c>
      <c r="D64" s="49">
        <v>0</v>
      </c>
      <c r="E64" s="49">
        <v>106.865208341</v>
      </c>
      <c r="F64" s="49">
        <v>108.503783656</v>
      </c>
      <c r="G64" s="49">
        <v>0</v>
      </c>
      <c r="H64" s="49"/>
      <c r="I64" s="49"/>
      <c r="J64" s="49"/>
      <c r="K64" s="49"/>
      <c r="L64" s="49"/>
      <c r="M64" s="49"/>
      <c r="N64" s="49">
        <f t="shared" si="1"/>
        <v>215.368991997</v>
      </c>
      <c r="O64" s="9"/>
      <c r="P64" s="9"/>
    </row>
    <row r="65" spans="1:16" s="13" customFormat="1" ht="12.75" hidden="1">
      <c r="A65" s="10" t="s">
        <v>94</v>
      </c>
      <c r="B65" s="49">
        <v>497.644703252</v>
      </c>
      <c r="C65" s="49">
        <v>461.078447559</v>
      </c>
      <c r="D65" s="49">
        <v>503.295284421</v>
      </c>
      <c r="E65" s="49">
        <v>228.61003054299988</v>
      </c>
      <c r="F65" s="49">
        <v>218.68527177200008</v>
      </c>
      <c r="G65" s="49">
        <v>778.321014832</v>
      </c>
      <c r="H65" s="49"/>
      <c r="I65" s="49"/>
      <c r="J65" s="49"/>
      <c r="K65" s="49"/>
      <c r="L65" s="49"/>
      <c r="M65" s="49"/>
      <c r="N65" s="49">
        <f t="shared" si="1"/>
        <v>2687.634752379</v>
      </c>
      <c r="O65" s="9"/>
      <c r="P65" s="9"/>
    </row>
    <row r="66" spans="1:16" s="13" customFormat="1" ht="12.75">
      <c r="A66" s="10" t="s">
        <v>19</v>
      </c>
      <c r="B66" s="49">
        <v>41.243180448000004</v>
      </c>
      <c r="C66" s="49">
        <v>41.75472581</v>
      </c>
      <c r="D66" s="49">
        <v>235.92106307100002</v>
      </c>
      <c r="E66" s="49">
        <v>69.079582386</v>
      </c>
      <c r="F66" s="49">
        <v>37.462054514</v>
      </c>
      <c r="G66" s="49">
        <v>48.365206979</v>
      </c>
      <c r="H66" s="49"/>
      <c r="I66" s="49"/>
      <c r="J66" s="49"/>
      <c r="K66" s="49"/>
      <c r="L66" s="49">
        <v>0</v>
      </c>
      <c r="M66" s="49">
        <v>0</v>
      </c>
      <c r="N66" s="49">
        <f t="shared" si="1"/>
        <v>473.82581320799994</v>
      </c>
      <c r="O66" s="9"/>
      <c r="P66" s="9"/>
    </row>
    <row r="67" spans="1:16" s="13" customFormat="1" ht="12.75" hidden="1">
      <c r="A67" s="10" t="s">
        <v>95</v>
      </c>
      <c r="B67" s="49">
        <v>0</v>
      </c>
      <c r="C67" s="49">
        <v>0</v>
      </c>
      <c r="D67" s="49">
        <v>160</v>
      </c>
      <c r="E67" s="49">
        <v>4.739</v>
      </c>
      <c r="F67" s="49">
        <v>0</v>
      </c>
      <c r="G67" s="49"/>
      <c r="H67" s="49"/>
      <c r="I67" s="49"/>
      <c r="J67" s="49"/>
      <c r="K67" s="49"/>
      <c r="L67" s="49"/>
      <c r="M67" s="49"/>
      <c r="N67" s="49">
        <f t="shared" si="1"/>
        <v>164.739</v>
      </c>
      <c r="O67" s="9"/>
      <c r="P67" s="9"/>
    </row>
    <row r="68" spans="1:16" s="13" customFormat="1" ht="12.75" hidden="1">
      <c r="A68" s="10" t="s">
        <v>97</v>
      </c>
      <c r="B68" s="49">
        <v>41.243180448000004</v>
      </c>
      <c r="C68" s="49">
        <v>41.75472581</v>
      </c>
      <c r="D68" s="49">
        <v>75.92106307100002</v>
      </c>
      <c r="E68" s="49">
        <v>64.340582386</v>
      </c>
      <c r="F68" s="49">
        <v>37.462054514</v>
      </c>
      <c r="G68" s="49">
        <v>48.365206979</v>
      </c>
      <c r="H68" s="49"/>
      <c r="I68" s="49"/>
      <c r="J68" s="49"/>
      <c r="K68" s="49"/>
      <c r="L68" s="49"/>
      <c r="M68" s="49"/>
      <c r="N68" s="49">
        <f t="shared" si="1"/>
        <v>309.086813208</v>
      </c>
      <c r="O68" s="9"/>
      <c r="P68" s="9"/>
    </row>
    <row r="69" spans="1:16" s="13" customFormat="1" ht="12.75" customHeight="1">
      <c r="A69" s="10" t="s">
        <v>53</v>
      </c>
      <c r="B69" s="49">
        <v>18.764249133</v>
      </c>
      <c r="C69" s="49">
        <v>14.65716101</v>
      </c>
      <c r="D69" s="49">
        <v>189.01965766400002</v>
      </c>
      <c r="E69" s="49">
        <v>19.305537243000003</v>
      </c>
      <c r="F69" s="49">
        <v>10.407426337</v>
      </c>
      <c r="G69" s="49">
        <v>18.845349406</v>
      </c>
      <c r="H69" s="49"/>
      <c r="I69" s="49"/>
      <c r="J69" s="49"/>
      <c r="K69" s="49"/>
      <c r="L69" s="49">
        <v>0</v>
      </c>
      <c r="M69" s="49">
        <v>0</v>
      </c>
      <c r="N69" s="49">
        <f t="shared" si="1"/>
        <v>270.99938079300006</v>
      </c>
      <c r="O69" s="9"/>
      <c r="P69" s="9"/>
    </row>
    <row r="70" spans="1:16" s="13" customFormat="1" ht="25.5" customHeight="1">
      <c r="A70" s="53" t="s">
        <v>54</v>
      </c>
      <c r="B70" s="49">
        <v>5</v>
      </c>
      <c r="C70" s="49">
        <v>2.4363447000000003</v>
      </c>
      <c r="D70" s="49">
        <v>167</v>
      </c>
      <c r="E70" s="49">
        <v>6.252655300000001</v>
      </c>
      <c r="F70" s="49">
        <v>3</v>
      </c>
      <c r="G70" s="49">
        <v>3.345</v>
      </c>
      <c r="H70" s="49"/>
      <c r="I70" s="49"/>
      <c r="J70" s="49"/>
      <c r="K70" s="49"/>
      <c r="L70" s="49">
        <v>0</v>
      </c>
      <c r="M70" s="49">
        <v>0</v>
      </c>
      <c r="N70" s="49">
        <f t="shared" si="1"/>
        <v>187.03400000000002</v>
      </c>
      <c r="O70" s="9"/>
      <c r="P70" s="9"/>
    </row>
    <row r="71" spans="1:16" s="13" customFormat="1" ht="12.75" customHeight="1">
      <c r="A71" s="53" t="s">
        <v>55</v>
      </c>
      <c r="B71" s="49">
        <v>9.3737219</v>
      </c>
      <c r="C71" s="49">
        <v>6.089472273999999</v>
      </c>
      <c r="D71" s="49">
        <v>9.487838009999999</v>
      </c>
      <c r="E71" s="49">
        <v>7.342640185999999</v>
      </c>
      <c r="F71" s="49">
        <v>3.159406426</v>
      </c>
      <c r="G71" s="49">
        <v>9.143869928</v>
      </c>
      <c r="H71" s="49"/>
      <c r="I71" s="49"/>
      <c r="J71" s="49"/>
      <c r="K71" s="49"/>
      <c r="L71" s="49">
        <v>0</v>
      </c>
      <c r="M71" s="49">
        <v>0</v>
      </c>
      <c r="N71" s="49">
        <f t="shared" si="1"/>
        <v>44.59694872399999</v>
      </c>
      <c r="O71" s="9"/>
      <c r="P71" s="9"/>
    </row>
    <row r="72" spans="1:16" s="13" customFormat="1" ht="25.5" customHeight="1">
      <c r="A72" s="53" t="s">
        <v>56</v>
      </c>
      <c r="B72" s="49">
        <v>0</v>
      </c>
      <c r="C72" s="49">
        <v>1.8450781360000001</v>
      </c>
      <c r="D72" s="49">
        <v>0</v>
      </c>
      <c r="E72" s="49">
        <v>3.0983894810000003</v>
      </c>
      <c r="F72" s="49">
        <v>0.055913408</v>
      </c>
      <c r="G72" s="49">
        <v>1.8824019029999999</v>
      </c>
      <c r="H72" s="49"/>
      <c r="I72" s="49"/>
      <c r="J72" s="49"/>
      <c r="K72" s="49"/>
      <c r="L72" s="49">
        <v>0</v>
      </c>
      <c r="M72" s="49">
        <v>0</v>
      </c>
      <c r="N72" s="49">
        <f t="shared" si="1"/>
        <v>6.881782928000001</v>
      </c>
      <c r="O72" s="9"/>
      <c r="P72" s="9"/>
    </row>
    <row r="73" spans="1:16" s="13" customFormat="1" ht="12.75" customHeight="1">
      <c r="A73" s="10" t="s">
        <v>57</v>
      </c>
      <c r="B73" s="49">
        <v>1.287473937</v>
      </c>
      <c r="C73" s="49">
        <v>1.754012604</v>
      </c>
      <c r="D73" s="49">
        <v>9.864566358</v>
      </c>
      <c r="E73" s="49">
        <v>0.58592898</v>
      </c>
      <c r="F73" s="49">
        <v>1.791183207</v>
      </c>
      <c r="G73" s="49">
        <v>1.602154279</v>
      </c>
      <c r="H73" s="49"/>
      <c r="I73" s="49"/>
      <c r="J73" s="49"/>
      <c r="K73" s="49"/>
      <c r="L73" s="49">
        <v>0</v>
      </c>
      <c r="M73" s="49">
        <v>0</v>
      </c>
      <c r="N73" s="49">
        <f t="shared" si="1"/>
        <v>16.885319364999997</v>
      </c>
      <c r="O73" s="9"/>
      <c r="P73" s="9"/>
    </row>
    <row r="74" spans="1:16" s="13" customFormat="1" ht="12.75" customHeight="1">
      <c r="A74" s="10" t="s">
        <v>58</v>
      </c>
      <c r="B74" s="49">
        <v>3.103053296</v>
      </c>
      <c r="C74" s="49">
        <v>2.532253296</v>
      </c>
      <c r="D74" s="49">
        <v>2.6672532959999997</v>
      </c>
      <c r="E74" s="49">
        <v>2.0259232959999998</v>
      </c>
      <c r="F74" s="49">
        <v>2.4009232959999998</v>
      </c>
      <c r="G74" s="49">
        <v>2.871923296</v>
      </c>
      <c r="H74" s="49"/>
      <c r="I74" s="49"/>
      <c r="J74" s="49"/>
      <c r="K74" s="49"/>
      <c r="L74" s="49">
        <v>0</v>
      </c>
      <c r="M74" s="49">
        <v>0</v>
      </c>
      <c r="N74" s="49">
        <f t="shared" si="1"/>
        <v>15.601329776</v>
      </c>
      <c r="O74" s="9"/>
      <c r="P74" s="9"/>
    </row>
    <row r="75" spans="1:16" s="13" customFormat="1" ht="12.75" customHeight="1">
      <c r="A75" s="10" t="s">
        <v>87</v>
      </c>
      <c r="B75" s="49">
        <v>22.478931315</v>
      </c>
      <c r="C75" s="49">
        <v>27.0975648</v>
      </c>
      <c r="D75" s="49">
        <v>46.901405407</v>
      </c>
      <c r="E75" s="49">
        <v>49.774045143</v>
      </c>
      <c r="F75" s="49">
        <v>27.054628176999998</v>
      </c>
      <c r="G75" s="49">
        <v>29.519857573</v>
      </c>
      <c r="H75" s="49"/>
      <c r="I75" s="49"/>
      <c r="J75" s="49"/>
      <c r="K75" s="49"/>
      <c r="L75" s="49">
        <v>0</v>
      </c>
      <c r="M75" s="49">
        <v>0</v>
      </c>
      <c r="N75" s="49">
        <f t="shared" si="1"/>
        <v>202.82643241499997</v>
      </c>
      <c r="O75" s="9"/>
      <c r="P75" s="9"/>
    </row>
    <row r="76" spans="1:16" s="13" customFormat="1" ht="12.75" customHeight="1">
      <c r="A76" s="10" t="s">
        <v>60</v>
      </c>
      <c r="B76" s="49">
        <v>22.478931315</v>
      </c>
      <c r="C76" s="49">
        <v>27.0975648</v>
      </c>
      <c r="D76" s="49">
        <v>46.901405407</v>
      </c>
      <c r="E76" s="49">
        <v>49.774045143</v>
      </c>
      <c r="F76" s="49">
        <v>27.054628176999998</v>
      </c>
      <c r="G76" s="49">
        <v>29.519857573</v>
      </c>
      <c r="H76" s="49"/>
      <c r="I76" s="49"/>
      <c r="J76" s="49"/>
      <c r="K76" s="49"/>
      <c r="L76" s="49">
        <v>0</v>
      </c>
      <c r="M76" s="49">
        <v>0</v>
      </c>
      <c r="N76" s="49">
        <f t="shared" si="1"/>
        <v>202.82643241499997</v>
      </c>
      <c r="O76" s="9"/>
      <c r="P76" s="9"/>
    </row>
    <row r="77" spans="1:16" s="13" customFormat="1" ht="12.75" customHeight="1">
      <c r="A77" s="10" t="s">
        <v>61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/>
      <c r="I77" s="49"/>
      <c r="J77" s="49"/>
      <c r="K77" s="49"/>
      <c r="L77" s="49">
        <v>0</v>
      </c>
      <c r="M77" s="49">
        <v>0</v>
      </c>
      <c r="N77" s="49">
        <f t="shared" si="1"/>
        <v>0</v>
      </c>
      <c r="O77" s="9"/>
      <c r="P77" s="9"/>
    </row>
    <row r="78" spans="1:16" s="13" customFormat="1" ht="12.75" customHeight="1">
      <c r="A78" s="10" t="s">
        <v>62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/>
      <c r="J78" s="49"/>
      <c r="K78" s="49"/>
      <c r="L78" s="49">
        <v>0</v>
      </c>
      <c r="M78" s="49">
        <v>0</v>
      </c>
      <c r="N78" s="49">
        <f t="shared" si="1"/>
        <v>0</v>
      </c>
      <c r="O78" s="9"/>
      <c r="P78" s="9"/>
    </row>
    <row r="79" spans="1:16" s="13" customFormat="1" ht="7.5" customHeight="1">
      <c r="A79" s="1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9"/>
      <c r="P79" s="9"/>
    </row>
    <row r="80" spans="1:16" s="13" customFormat="1" ht="13.5">
      <c r="A80" s="15" t="s">
        <v>20</v>
      </c>
      <c r="B80" s="64">
        <v>122.85454824699991</v>
      </c>
      <c r="C80" s="64">
        <v>93.40028095900061</v>
      </c>
      <c r="D80" s="64">
        <v>-393.2935021770004</v>
      </c>
      <c r="E80" s="64">
        <v>-1734.5198237530008</v>
      </c>
      <c r="F80" s="64">
        <v>-678.1643087890002</v>
      </c>
      <c r="G80" s="64">
        <v>-233.92589596799962</v>
      </c>
      <c r="H80" s="64"/>
      <c r="I80" s="64"/>
      <c r="J80" s="64"/>
      <c r="K80" s="64"/>
      <c r="L80" s="64">
        <v>0</v>
      </c>
      <c r="M80" s="64">
        <v>0</v>
      </c>
      <c r="N80" s="64">
        <f>+SUM(B80:M80)</f>
        <v>-2823.6487014810004</v>
      </c>
      <c r="O80" s="9"/>
      <c r="P80" s="9"/>
    </row>
    <row r="81" spans="1:16" s="13" customFormat="1" ht="7.5" customHeight="1">
      <c r="A81" s="14"/>
      <c r="B81" s="20"/>
      <c r="C81" s="20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9"/>
      <c r="P81" s="9"/>
    </row>
    <row r="82" spans="1:18" s="9" customFormat="1" ht="6.75" customHeight="1">
      <c r="A82" s="14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Q82" s="54"/>
      <c r="R82" s="54"/>
    </row>
    <row r="83" spans="1:16" s="11" customFormat="1" ht="12.75" outlineLevel="2">
      <c r="A83" s="9" t="s">
        <v>21</v>
      </c>
      <c r="B83" s="20">
        <v>192.15273772799995</v>
      </c>
      <c r="C83" s="20">
        <v>329.84726874999996</v>
      </c>
      <c r="D83" s="20">
        <v>746.9940961339997</v>
      </c>
      <c r="E83" s="20">
        <v>625.2438370950002</v>
      </c>
      <c r="F83" s="20">
        <v>533.105870413</v>
      </c>
      <c r="G83" s="20">
        <v>634.0128335009999</v>
      </c>
      <c r="H83" s="20"/>
      <c r="I83" s="20"/>
      <c r="J83" s="20"/>
      <c r="K83" s="20"/>
      <c r="L83" s="20">
        <v>0</v>
      </c>
      <c r="M83" s="20">
        <v>0</v>
      </c>
      <c r="N83" s="20">
        <f>+SUM(B83:M83)</f>
        <v>3061.356643621</v>
      </c>
      <c r="O83" s="9"/>
      <c r="P83" s="9"/>
    </row>
    <row r="84" spans="1:18" s="13" customFormat="1" ht="12.75">
      <c r="A84" s="10" t="s">
        <v>22</v>
      </c>
      <c r="B84" s="49">
        <v>184.45806172799996</v>
      </c>
      <c r="C84" s="49">
        <v>323.666259897</v>
      </c>
      <c r="D84" s="49">
        <v>745.7882733029998</v>
      </c>
      <c r="E84" s="49">
        <v>616.5801459180002</v>
      </c>
      <c r="F84" s="49">
        <v>531.3298941620001</v>
      </c>
      <c r="G84" s="49">
        <v>628.7174579399999</v>
      </c>
      <c r="H84" s="49"/>
      <c r="I84" s="49"/>
      <c r="J84" s="49"/>
      <c r="K84" s="49"/>
      <c r="L84" s="49">
        <v>0</v>
      </c>
      <c r="M84" s="49">
        <v>0</v>
      </c>
      <c r="N84" s="49">
        <f>+SUM(B84:M84)</f>
        <v>3030.5400929479997</v>
      </c>
      <c r="O84" s="9"/>
      <c r="P84" s="9"/>
      <c r="Q84" s="55"/>
      <c r="R84" s="55"/>
    </row>
    <row r="85" spans="1:18" s="13" customFormat="1" ht="12.75">
      <c r="A85" s="10" t="s">
        <v>23</v>
      </c>
      <c r="B85" s="49">
        <v>7.694676</v>
      </c>
      <c r="C85" s="49">
        <v>6.181008853000001</v>
      </c>
      <c r="D85" s="49">
        <v>1.2058228309999999</v>
      </c>
      <c r="E85" s="49">
        <v>8.663691177</v>
      </c>
      <c r="F85" s="49">
        <v>1.7759762510000001</v>
      </c>
      <c r="G85" s="49">
        <v>5.295375561</v>
      </c>
      <c r="H85" s="49"/>
      <c r="I85" s="49"/>
      <c r="J85" s="49"/>
      <c r="K85" s="49"/>
      <c r="L85" s="49">
        <v>0</v>
      </c>
      <c r="M85" s="49">
        <v>0</v>
      </c>
      <c r="N85" s="49">
        <f>+SUM(B85:M85)</f>
        <v>30.816550673000002</v>
      </c>
      <c r="O85" s="9"/>
      <c r="P85" s="9"/>
      <c r="Q85" s="44"/>
      <c r="R85" s="44"/>
    </row>
    <row r="86" spans="1:18" s="13" customFormat="1" ht="17.25" customHeight="1">
      <c r="A86" s="10" t="s">
        <v>69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/>
      <c r="I86" s="49"/>
      <c r="J86" s="49"/>
      <c r="K86" s="49"/>
      <c r="L86" s="49"/>
      <c r="M86" s="49"/>
      <c r="N86" s="49">
        <f>+SUM(B86:M86)</f>
        <v>0</v>
      </c>
      <c r="O86" s="9"/>
      <c r="P86" s="9"/>
      <c r="Q86" s="55"/>
      <c r="R86" s="55"/>
    </row>
    <row r="87" spans="1:17" s="13" customFormat="1" ht="13.5">
      <c r="A87" s="56" t="s">
        <v>24</v>
      </c>
      <c r="B87" s="28">
        <v>-69.29818948100004</v>
      </c>
      <c r="C87" s="28">
        <v>-236.44698779099934</v>
      </c>
      <c r="D87" s="28">
        <v>-1140.2875983110002</v>
      </c>
      <c r="E87" s="28">
        <v>-2359.763660848001</v>
      </c>
      <c r="F87" s="28">
        <v>-1211.2701792020002</v>
      </c>
      <c r="G87" s="28">
        <v>-867.9387294689996</v>
      </c>
      <c r="H87" s="28"/>
      <c r="I87" s="28"/>
      <c r="J87" s="28"/>
      <c r="K87" s="28"/>
      <c r="L87" s="28">
        <v>0</v>
      </c>
      <c r="M87" s="28">
        <v>0</v>
      </c>
      <c r="N87" s="28">
        <f>+SUM(B87:M87)</f>
        <v>-5885.005345102</v>
      </c>
      <c r="O87" s="57"/>
      <c r="P87" s="9"/>
      <c r="Q87" s="9"/>
    </row>
    <row r="88" spans="1:16" s="13" customFormat="1" ht="5.25" customHeight="1">
      <c r="A88" s="10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9"/>
      <c r="P88" s="9"/>
    </row>
    <row r="89" spans="1:16" s="13" customFormat="1" ht="12.75">
      <c r="A89" s="58" t="s">
        <v>25</v>
      </c>
      <c r="B89" s="49"/>
      <c r="C89" s="4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9"/>
      <c r="P89" s="9"/>
    </row>
    <row r="90" spans="1:16" s="13" customFormat="1" ht="10.5" customHeight="1">
      <c r="A90" s="9"/>
      <c r="B90" s="49"/>
      <c r="C90" s="4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9"/>
      <c r="P90" s="9"/>
    </row>
    <row r="91" spans="1:16" s="11" customFormat="1" ht="12.75" outlineLevel="2">
      <c r="A91" s="9" t="s">
        <v>26</v>
      </c>
      <c r="B91" s="20">
        <v>16.545331405</v>
      </c>
      <c r="C91" s="20">
        <v>114.977536637</v>
      </c>
      <c r="D91" s="20">
        <v>5689.036763233001</v>
      </c>
      <c r="E91" s="20">
        <v>3535.754125171</v>
      </c>
      <c r="F91" s="20">
        <v>1330.8122866589997</v>
      </c>
      <c r="G91" s="20">
        <v>-1.0576127059999998</v>
      </c>
      <c r="H91" s="20"/>
      <c r="I91" s="20"/>
      <c r="J91" s="20"/>
      <c r="K91" s="20"/>
      <c r="L91" s="20">
        <v>0</v>
      </c>
      <c r="M91" s="20">
        <v>0</v>
      </c>
      <c r="N91" s="20">
        <f>+SUM(B91:M91)</f>
        <v>10686.068430399002</v>
      </c>
      <c r="O91" s="9"/>
      <c r="P91" s="9"/>
    </row>
    <row r="92" spans="1:16" s="13" customFormat="1" ht="12.75">
      <c r="A92" s="10" t="s">
        <v>27</v>
      </c>
      <c r="B92" s="49">
        <v>16.545331405</v>
      </c>
      <c r="C92" s="49">
        <v>114.977536637</v>
      </c>
      <c r="D92" s="49">
        <v>5689.036763233001</v>
      </c>
      <c r="E92" s="49">
        <v>3535.754125171</v>
      </c>
      <c r="F92" s="49">
        <v>1330.8122866589997</v>
      </c>
      <c r="G92" s="49">
        <v>-1.0576127059999998</v>
      </c>
      <c r="H92" s="49"/>
      <c r="I92" s="49"/>
      <c r="J92" s="49"/>
      <c r="K92" s="49"/>
      <c r="L92" s="49">
        <v>0</v>
      </c>
      <c r="M92" s="49">
        <v>0</v>
      </c>
      <c r="N92" s="49">
        <f aca="true" t="shared" si="2" ref="N92:N111">+SUM(B92:M92)</f>
        <v>10686.068430399002</v>
      </c>
      <c r="O92" s="9"/>
      <c r="P92" s="9"/>
    </row>
    <row r="93" spans="1:16" s="13" customFormat="1" ht="12.75" hidden="1">
      <c r="A93" s="10" t="s">
        <v>98</v>
      </c>
      <c r="B93" s="49">
        <v>0</v>
      </c>
      <c r="C93" s="49">
        <v>0</v>
      </c>
      <c r="D93" s="49">
        <v>0</v>
      </c>
      <c r="E93" s="49">
        <v>30</v>
      </c>
      <c r="F93" s="49">
        <v>654.752</v>
      </c>
      <c r="G93" s="49"/>
      <c r="H93" s="49"/>
      <c r="I93" s="49"/>
      <c r="J93" s="49"/>
      <c r="K93" s="49"/>
      <c r="L93" s="49"/>
      <c r="M93" s="49"/>
      <c r="N93" s="49">
        <f t="shared" si="2"/>
        <v>684.752</v>
      </c>
      <c r="O93" s="9"/>
      <c r="P93" s="9"/>
    </row>
    <row r="94" spans="1:16" s="13" customFormat="1" ht="12.75" hidden="1">
      <c r="A94" s="10" t="s">
        <v>99</v>
      </c>
      <c r="B94" s="49">
        <v>0</v>
      </c>
      <c r="C94" s="49">
        <v>0</v>
      </c>
      <c r="D94" s="49">
        <v>0</v>
      </c>
      <c r="E94" s="49">
        <v>120</v>
      </c>
      <c r="F94" s="49">
        <v>0</v>
      </c>
      <c r="G94" s="49"/>
      <c r="H94" s="49"/>
      <c r="I94" s="49"/>
      <c r="J94" s="49"/>
      <c r="K94" s="49"/>
      <c r="L94" s="49"/>
      <c r="M94" s="49"/>
      <c r="N94" s="49">
        <f t="shared" si="2"/>
        <v>120</v>
      </c>
      <c r="O94" s="9"/>
      <c r="P94" s="9"/>
    </row>
    <row r="95" spans="1:16" s="13" customFormat="1" ht="12.75" hidden="1">
      <c r="A95" s="10" t="s">
        <v>100</v>
      </c>
      <c r="B95" s="49">
        <v>0</v>
      </c>
      <c r="C95" s="49">
        <v>0</v>
      </c>
      <c r="D95" s="49">
        <v>0</v>
      </c>
      <c r="E95" s="49">
        <v>120</v>
      </c>
      <c r="F95" s="49">
        <v>0</v>
      </c>
      <c r="G95" s="49"/>
      <c r="H95" s="49"/>
      <c r="I95" s="49"/>
      <c r="J95" s="49"/>
      <c r="K95" s="49"/>
      <c r="L95" s="49"/>
      <c r="M95" s="49"/>
      <c r="N95" s="49">
        <f t="shared" si="2"/>
        <v>120</v>
      </c>
      <c r="O95" s="9"/>
      <c r="P95" s="9"/>
    </row>
    <row r="96" spans="1:16" s="13" customFormat="1" ht="12.75" hidden="1">
      <c r="A96" s="10" t="s">
        <v>101</v>
      </c>
      <c r="B96" s="49">
        <v>0</v>
      </c>
      <c r="C96" s="49">
        <v>0</v>
      </c>
      <c r="D96" s="49">
        <v>0</v>
      </c>
      <c r="E96" s="49">
        <v>120</v>
      </c>
      <c r="F96" s="49">
        <v>0</v>
      </c>
      <c r="G96" s="49"/>
      <c r="H96" s="49"/>
      <c r="I96" s="49"/>
      <c r="J96" s="49"/>
      <c r="K96" s="49"/>
      <c r="L96" s="49"/>
      <c r="M96" s="49"/>
      <c r="N96" s="49">
        <f t="shared" si="2"/>
        <v>120</v>
      </c>
      <c r="O96" s="9"/>
      <c r="P96" s="9"/>
    </row>
    <row r="97" spans="1:16" s="13" customFormat="1" ht="12.75" hidden="1">
      <c r="A97" s="10" t="s">
        <v>96</v>
      </c>
      <c r="B97" s="49">
        <v>0</v>
      </c>
      <c r="C97" s="49">
        <v>0</v>
      </c>
      <c r="D97" s="49">
        <v>0</v>
      </c>
      <c r="E97" s="49">
        <v>0</v>
      </c>
      <c r="F97" s="49">
        <v>650</v>
      </c>
      <c r="G97" s="49"/>
      <c r="H97" s="49"/>
      <c r="I97" s="49"/>
      <c r="J97" s="49"/>
      <c r="K97" s="49"/>
      <c r="L97" s="49"/>
      <c r="M97" s="49"/>
      <c r="N97" s="49">
        <f t="shared" si="2"/>
        <v>650</v>
      </c>
      <c r="O97" s="9"/>
      <c r="P97" s="9"/>
    </row>
    <row r="98" spans="1:16" s="13" customFormat="1" ht="12.75" hidden="1">
      <c r="A98" s="10" t="s">
        <v>97</v>
      </c>
      <c r="B98" s="49">
        <v>16.545331405</v>
      </c>
      <c r="C98" s="49">
        <v>114.977536637</v>
      </c>
      <c r="D98" s="49">
        <v>5689.036763233001</v>
      </c>
      <c r="E98" s="49">
        <v>3145.754125171</v>
      </c>
      <c r="F98" s="49">
        <v>26.060286658999757</v>
      </c>
      <c r="G98" s="49">
        <v>-1.0576127059999998</v>
      </c>
      <c r="H98" s="49"/>
      <c r="I98" s="49"/>
      <c r="J98" s="49"/>
      <c r="K98" s="49"/>
      <c r="L98" s="49"/>
      <c r="M98" s="49"/>
      <c r="N98" s="49">
        <f t="shared" si="2"/>
        <v>8991.316430399002</v>
      </c>
      <c r="O98" s="9"/>
      <c r="P98" s="9"/>
    </row>
    <row r="99" spans="1:16" s="13" customFormat="1" ht="12.75">
      <c r="A99" s="10" t="s">
        <v>28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/>
      <c r="I99" s="49"/>
      <c r="J99" s="49"/>
      <c r="K99" s="49"/>
      <c r="L99" s="49">
        <v>0</v>
      </c>
      <c r="M99" s="49">
        <v>0</v>
      </c>
      <c r="N99" s="49">
        <f t="shared" si="2"/>
        <v>0</v>
      </c>
      <c r="O99" s="9"/>
      <c r="P99" s="9"/>
    </row>
    <row r="100" spans="1:16" s="11" customFormat="1" ht="12.75" outlineLevel="2">
      <c r="A100" s="9" t="s">
        <v>29</v>
      </c>
      <c r="B100" s="20">
        <v>3402.7195355460003</v>
      </c>
      <c r="C100" s="20">
        <v>987.8157472839999</v>
      </c>
      <c r="D100" s="20">
        <v>2905.250165598</v>
      </c>
      <c r="E100" s="20">
        <v>3415.8871502389998</v>
      </c>
      <c r="F100" s="20">
        <v>961.295673109</v>
      </c>
      <c r="G100" s="20">
        <v>211.197953388</v>
      </c>
      <c r="H100" s="20"/>
      <c r="I100" s="20"/>
      <c r="J100" s="20"/>
      <c r="K100" s="20"/>
      <c r="L100" s="20">
        <v>0</v>
      </c>
      <c r="M100" s="20">
        <v>0</v>
      </c>
      <c r="N100" s="20">
        <f t="shared" si="2"/>
        <v>11884.166225164</v>
      </c>
      <c r="O100" s="9"/>
      <c r="P100" s="9"/>
    </row>
    <row r="101" spans="1:16" s="13" customFormat="1" ht="12.75">
      <c r="A101" s="10" t="s">
        <v>27</v>
      </c>
      <c r="B101" s="49">
        <v>-13.411818305</v>
      </c>
      <c r="C101" s="49">
        <v>43.811181695</v>
      </c>
      <c r="D101" s="49">
        <v>3293.588181695</v>
      </c>
      <c r="E101" s="49">
        <v>-3821.7136993050003</v>
      </c>
      <c r="F101" s="49">
        <v>-312.472559317</v>
      </c>
      <c r="G101" s="49">
        <v>45.935668214</v>
      </c>
      <c r="H101" s="49"/>
      <c r="I101" s="49"/>
      <c r="J101" s="49"/>
      <c r="K101" s="49"/>
      <c r="L101" s="49">
        <v>0</v>
      </c>
      <c r="M101" s="49">
        <v>0</v>
      </c>
      <c r="N101" s="49">
        <f t="shared" si="2"/>
        <v>-764.2630453230004</v>
      </c>
      <c r="O101" s="9"/>
      <c r="P101" s="9"/>
    </row>
    <row r="102" spans="1:16" s="13" customFormat="1" ht="12.75" hidden="1">
      <c r="A102" s="10" t="s">
        <v>102</v>
      </c>
      <c r="B102" s="49">
        <v>0</v>
      </c>
      <c r="C102" s="49">
        <v>0</v>
      </c>
      <c r="D102" s="49">
        <v>0</v>
      </c>
      <c r="E102" s="49">
        <v>-638.2</v>
      </c>
      <c r="F102" s="49">
        <v>0</v>
      </c>
      <c r="G102" s="49">
        <v>0</v>
      </c>
      <c r="H102" s="49"/>
      <c r="I102" s="49"/>
      <c r="J102" s="49"/>
      <c r="K102" s="49"/>
      <c r="L102" s="49"/>
      <c r="M102" s="49"/>
      <c r="N102" s="49">
        <f t="shared" si="2"/>
        <v>-638.2</v>
      </c>
      <c r="O102" s="9"/>
      <c r="P102" s="9"/>
    </row>
    <row r="103" spans="1:16" s="13" customFormat="1" ht="12.75" hidden="1">
      <c r="A103" s="10" t="s">
        <v>97</v>
      </c>
      <c r="B103" s="49">
        <v>-13.411818305</v>
      </c>
      <c r="C103" s="49">
        <v>43.811181695</v>
      </c>
      <c r="D103" s="49">
        <v>3293.588181695</v>
      </c>
      <c r="E103" s="49">
        <v>-3183.513699305</v>
      </c>
      <c r="F103" s="49">
        <v>-312.472559317</v>
      </c>
      <c r="G103" s="49">
        <v>45.935668214</v>
      </c>
      <c r="H103" s="49"/>
      <c r="I103" s="49"/>
      <c r="J103" s="49"/>
      <c r="K103" s="49"/>
      <c r="L103" s="49"/>
      <c r="M103" s="49"/>
      <c r="N103" s="49">
        <f t="shared" si="2"/>
        <v>-126.06304532300007</v>
      </c>
      <c r="O103" s="9"/>
      <c r="P103" s="9"/>
    </row>
    <row r="104" spans="1:16" s="13" customFormat="1" ht="12.75">
      <c r="A104" s="10" t="s">
        <v>28</v>
      </c>
      <c r="B104" s="49">
        <v>3416.1313538510003</v>
      </c>
      <c r="C104" s="49">
        <v>944.004565589</v>
      </c>
      <c r="D104" s="49">
        <v>-388.338016097</v>
      </c>
      <c r="E104" s="49">
        <v>7237.600849544</v>
      </c>
      <c r="F104" s="49">
        <v>1273.768232426</v>
      </c>
      <c r="G104" s="49">
        <v>165.262285174</v>
      </c>
      <c r="H104" s="49"/>
      <c r="I104" s="49"/>
      <c r="J104" s="49"/>
      <c r="K104" s="49"/>
      <c r="L104" s="49">
        <v>0</v>
      </c>
      <c r="M104" s="49">
        <v>0</v>
      </c>
      <c r="N104" s="49">
        <f t="shared" si="2"/>
        <v>12648.429270487</v>
      </c>
      <c r="O104" s="9"/>
      <c r="P104" s="9"/>
    </row>
    <row r="105" spans="1:16" s="13" customFormat="1" ht="6" customHeight="1">
      <c r="A105" s="10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9"/>
      <c r="P105" s="9"/>
    </row>
    <row r="106" spans="1:14" s="9" customFormat="1" ht="12.75">
      <c r="A106" s="9" t="s">
        <v>30</v>
      </c>
      <c r="B106" s="20">
        <v>-13.411818305</v>
      </c>
      <c r="C106" s="20">
        <v>-13.411818305</v>
      </c>
      <c r="D106" s="20">
        <v>-13.411818305</v>
      </c>
      <c r="E106" s="20">
        <v>-13.453699305</v>
      </c>
      <c r="F106" s="20">
        <v>-14.472559317000002</v>
      </c>
      <c r="G106" s="20">
        <v>-13.692563799000002</v>
      </c>
      <c r="H106" s="20"/>
      <c r="I106" s="20"/>
      <c r="J106" s="20"/>
      <c r="K106" s="20"/>
      <c r="L106" s="20">
        <v>0</v>
      </c>
      <c r="M106" s="20">
        <v>0</v>
      </c>
      <c r="N106" s="20">
        <f t="shared" si="2"/>
        <v>-81.85427733600001</v>
      </c>
    </row>
    <row r="107" spans="1:16" s="17" customFormat="1" ht="12.75">
      <c r="A107" s="10" t="s">
        <v>31</v>
      </c>
      <c r="B107" s="65">
        <v>0</v>
      </c>
      <c r="C107" s="65">
        <v>0</v>
      </c>
      <c r="D107" s="65">
        <v>0</v>
      </c>
      <c r="E107" s="65">
        <v>0</v>
      </c>
      <c r="F107" s="49">
        <v>0</v>
      </c>
      <c r="G107" s="49">
        <v>0</v>
      </c>
      <c r="H107" s="49"/>
      <c r="I107" s="49"/>
      <c r="J107" s="49"/>
      <c r="K107" s="49"/>
      <c r="L107" s="49">
        <v>0</v>
      </c>
      <c r="M107" s="49">
        <v>0</v>
      </c>
      <c r="N107" s="49">
        <f t="shared" si="2"/>
        <v>0</v>
      </c>
      <c r="O107" s="9"/>
      <c r="P107" s="9"/>
    </row>
    <row r="108" spans="1:16" s="17" customFormat="1" ht="12.75">
      <c r="A108" s="10" t="s">
        <v>32</v>
      </c>
      <c r="B108" s="65">
        <v>13.411818305</v>
      </c>
      <c r="C108" s="65">
        <v>13.411818305</v>
      </c>
      <c r="D108" s="65">
        <v>13.411818305</v>
      </c>
      <c r="E108" s="65">
        <v>13.453699305</v>
      </c>
      <c r="F108" s="49">
        <v>14.472559317000002</v>
      </c>
      <c r="G108" s="49">
        <v>13.692563799000002</v>
      </c>
      <c r="H108" s="49"/>
      <c r="I108" s="49"/>
      <c r="J108" s="49"/>
      <c r="K108" s="49"/>
      <c r="L108" s="49">
        <v>0</v>
      </c>
      <c r="M108" s="49">
        <v>0</v>
      </c>
      <c r="N108" s="49">
        <f t="shared" si="2"/>
        <v>81.85427733600001</v>
      </c>
      <c r="O108" s="9"/>
      <c r="P108" s="9"/>
    </row>
    <row r="109" spans="2:16" s="17" customFormat="1" ht="6.75" customHeight="1">
      <c r="B109" s="65"/>
      <c r="C109" s="65"/>
      <c r="D109" s="65"/>
      <c r="E109" s="65"/>
      <c r="F109" s="70"/>
      <c r="G109" s="70"/>
      <c r="H109" s="70"/>
      <c r="I109" s="70"/>
      <c r="J109" s="70"/>
      <c r="K109" s="70"/>
      <c r="L109" s="70"/>
      <c r="M109" s="70"/>
      <c r="N109" s="70"/>
      <c r="O109" s="9"/>
      <c r="P109" s="9"/>
    </row>
    <row r="110" spans="1:16" s="17" customFormat="1" ht="12.75">
      <c r="A110" s="9" t="s">
        <v>33</v>
      </c>
      <c r="B110" s="66">
        <v>0</v>
      </c>
      <c r="C110" s="66">
        <v>0</v>
      </c>
      <c r="D110" s="66">
        <v>0</v>
      </c>
      <c r="E110" s="66">
        <v>0</v>
      </c>
      <c r="F110" s="20">
        <v>0</v>
      </c>
      <c r="G110" s="20">
        <v>0</v>
      </c>
      <c r="H110" s="20"/>
      <c r="I110" s="20"/>
      <c r="J110" s="20"/>
      <c r="K110" s="20"/>
      <c r="L110" s="20">
        <v>0</v>
      </c>
      <c r="M110" s="20">
        <v>0</v>
      </c>
      <c r="N110" s="20">
        <f t="shared" si="2"/>
        <v>0</v>
      </c>
      <c r="O110" s="9"/>
      <c r="P110" s="9"/>
    </row>
    <row r="111" spans="1:16" s="17" customFormat="1" ht="12.75">
      <c r="A111" s="10" t="s">
        <v>88</v>
      </c>
      <c r="B111" s="65">
        <v>0</v>
      </c>
      <c r="C111" s="65">
        <v>0</v>
      </c>
      <c r="D111" s="65">
        <v>0</v>
      </c>
      <c r="E111" s="65">
        <v>0</v>
      </c>
      <c r="F111" s="49">
        <v>0</v>
      </c>
      <c r="G111" s="49">
        <v>0</v>
      </c>
      <c r="H111" s="49"/>
      <c r="I111" s="49"/>
      <c r="J111" s="49"/>
      <c r="K111" s="49"/>
      <c r="L111" s="49">
        <v>0</v>
      </c>
      <c r="M111" s="49">
        <v>0</v>
      </c>
      <c r="N111" s="49">
        <f t="shared" si="2"/>
        <v>0</v>
      </c>
      <c r="O111" s="9"/>
      <c r="P111" s="9"/>
    </row>
    <row r="112" spans="2:16" s="17" customFormat="1" ht="7.5" customHeight="1" hidden="1">
      <c r="B112" s="65"/>
      <c r="C112" s="65"/>
      <c r="D112" s="65"/>
      <c r="E112" s="65"/>
      <c r="F112" s="70"/>
      <c r="G112" s="70"/>
      <c r="H112" s="70"/>
      <c r="I112" s="70"/>
      <c r="J112" s="70"/>
      <c r="K112" s="70"/>
      <c r="L112" s="70"/>
      <c r="M112" s="70"/>
      <c r="N112" s="70"/>
      <c r="O112" s="9"/>
      <c r="P112" s="9"/>
    </row>
    <row r="113" spans="1:16" s="17" customFormat="1" ht="12.75" hidden="1">
      <c r="A113" s="9" t="s">
        <v>34</v>
      </c>
      <c r="B113" s="66">
        <v>3316.8760146600002</v>
      </c>
      <c r="C113" s="66">
        <v>636.3912228560006</v>
      </c>
      <c r="D113" s="66">
        <v>-3924.0741959460006</v>
      </c>
      <c r="E113" s="66">
        <v>-2479.6306357800017</v>
      </c>
      <c r="F113" s="20">
        <v>-1580.786792752</v>
      </c>
      <c r="G113" s="20">
        <v>-655.6831633749996</v>
      </c>
      <c r="H113" s="20">
        <v>-347.56316017299923</v>
      </c>
      <c r="I113" s="20">
        <v>-1008.9343154650013</v>
      </c>
      <c r="J113" s="20">
        <v>-346.8690571350004</v>
      </c>
      <c r="K113" s="20">
        <v>78.69736472700129</v>
      </c>
      <c r="L113" s="20">
        <v>0</v>
      </c>
      <c r="M113" s="20">
        <v>0</v>
      </c>
      <c r="N113" s="20">
        <f>+SUM(B113:M113)</f>
        <v>-6311.576718383001</v>
      </c>
      <c r="O113" s="9"/>
      <c r="P113" s="9"/>
    </row>
    <row r="114" spans="2:14" ht="14.25">
      <c r="B114" s="71"/>
      <c r="C114" s="71"/>
      <c r="D114" s="71"/>
      <c r="E114" s="71"/>
      <c r="F114" s="21"/>
      <c r="G114" s="71"/>
      <c r="H114" s="71"/>
      <c r="I114" s="72"/>
      <c r="J114" s="71"/>
      <c r="K114" s="71"/>
      <c r="L114" s="71"/>
      <c r="M114" s="71"/>
      <c r="N114" s="71"/>
    </row>
    <row r="115" spans="1:9" ht="15">
      <c r="A115" s="4" t="s">
        <v>109</v>
      </c>
      <c r="F115" s="59"/>
      <c r="I115" s="19"/>
    </row>
    <row r="116" spans="1:6" ht="15">
      <c r="A116" s="18" t="s">
        <v>89</v>
      </c>
      <c r="F116" s="59"/>
    </row>
    <row r="117" ht="14.25">
      <c r="F117" s="59"/>
    </row>
    <row r="118" ht="14.25">
      <c r="F118" s="59"/>
    </row>
  </sheetData>
  <sheetProtection/>
  <mergeCells count="18"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  <mergeCell ref="M8:M9"/>
    <mergeCell ref="N8:N9"/>
    <mergeCell ref="G8:G9"/>
    <mergeCell ref="H8:H9"/>
    <mergeCell ref="I8:I9"/>
    <mergeCell ref="J8:J9"/>
    <mergeCell ref="K8:K9"/>
    <mergeCell ref="L8:L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Luis Benitez</cp:lastModifiedBy>
  <cp:lastPrinted>2019-08-09T11:44:16Z</cp:lastPrinted>
  <dcterms:created xsi:type="dcterms:W3CDTF">1998-08-06T20:23:21Z</dcterms:created>
  <dcterms:modified xsi:type="dcterms:W3CDTF">2020-07-13T15:08:48Z</dcterms:modified>
  <cp:category/>
  <cp:version/>
  <cp:contentType/>
  <cp:contentStatus/>
</cp:coreProperties>
</file>