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<sst xmlns="http://schemas.openxmlformats.org/spreadsheetml/2006/main" count="180" uniqueCount="93">
  <si>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</si>
  <si>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</si>
  <si>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</si>
  <si>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</si>
  <si>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</si>
  <si>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</si>
  <si>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</si>
  <si>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</si>
  <si>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</si>
  <si>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</si>
  <si>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</si>
  <si>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</si>
  <si>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</si>
  <si>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</si>
  <si>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</si>
  <si>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</si>
  <si>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</si>
  <si>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</si>
  <si>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</si>
  <si>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</si>
  <si>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</si>
  <si>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</si>
  <si>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</si>
  <si>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</si>
  <si>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</si>
  <si>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</si>
  <si>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</si>
  <si>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</si>
  <si>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</si>
  <si>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</si>
  <si>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</si>
  <si>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</si>
  <si>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</si>
  <si>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</si>
  <si>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</si>
  <si>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</si>
  <si>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</si>
  <si>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</si>
  <si>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</si>
  <si>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</si>
  <si>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</si>
  <si>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</si>
  <si>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</si>
  <si>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</si>
  <si>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</si>
  <si>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</si>
  <si>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</si>
  <si>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</si>
  <si>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</si>
  <si>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</si>
  <si>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</si>
  <si>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</si>
  <si>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</si>
  <si>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</si>
  <si>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</si>
  <si>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</si>
  <si>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</si>
  <si>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</si>
  <si>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</si>
  <si>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</si>
  <si>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</si>
  <si>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</si>
  <si>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</si>
  <si>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</si>
  <si>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</si>
  <si>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</si>
  <si>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</si>
  <si>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Ingresos tributarios</t>
  </si>
  <si>
    <t>Presupuesto
Ajustado
2019</t>
  </si>
  <si>
    <t>Modalidad llave en mano</t>
  </si>
  <si>
    <t>Presupuesto
Ajustado
2020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</si>
  <si>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</si>
  <si>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</si>
  <si>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</si>
  <si>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</si>
  <si>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</si>
  <si>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</si>
  <si>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</si>
  <si>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</si>
  <si>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</si>
  <si>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</si>
  <si>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</si>
  <si>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</si>
  <si>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</si>
  <si>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</si>
  <si>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De organismos internacionales</t>
  </si>
  <si>
    <t xml:space="preserve">       De otras unidades del gobierno general</t>
  </si>
  <si>
    <t xml:space="preserve">     Capital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</si>
  <si>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</si>
  <si>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</si>
  <si>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Ejecución
Mayo
2019</t>
  </si>
  <si>
    <t>Ejecución
Mayo
2020</t>
  </si>
  <si>
    <t>1 Ingresos Tributarios del mes de Mayo serán distribuidos posteriormente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</si>
</sst>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* #,##0_);_(* \(#,##0\);_(* &quot;-&quot;_);_(@_)"/>
    <numFmt numFmtId="178" formatCode="_(&quot;₲&quot;\ * #,##0.00_);_(&quot;₲&quot;\ * \(#,##0.00\);_(&quot;₲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#,##0.000"/>
    <numFmt numFmtId="189" formatCode="#,##0.000000"/>
    <numFmt numFmtId="190" formatCode="#,##0.0000000"/>
    <numFmt numFmtId="191" formatCode="#,##0.00000000"/>
    <numFmt numFmtId="192" formatCode="#,##0.000000000"/>
    <numFmt numFmtId="193" formatCode="[$-409]mmm\-yy;@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sz val="10"/>
      <name val="Times New Roman CE"/>
      <family val="0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193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7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8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184" fontId="5" fillId="0" borderId="0" xfId="58" applyNumberFormat="1" applyFont="1" applyFill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/>
      <protection/>
    </xf>
    <xf numFmtId="186" fontId="58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188" fontId="5" fillId="0" borderId="0" xfId="58" applyNumberFormat="1" applyFont="1" applyFill="1" applyAlignment="1">
      <alignment/>
    </xf>
    <xf numFmtId="191" fontId="1" fillId="0" borderId="0" xfId="58" applyNumberFormat="1" applyFont="1" applyFill="1" applyBorder="1" applyAlignment="1">
      <alignment/>
    </xf>
    <xf numFmtId="189" fontId="5" fillId="0" borderId="0" xfId="58" applyNumberFormat="1" applyFont="1" applyFill="1" applyAlignment="1">
      <alignment/>
    </xf>
    <xf numFmtId="192" fontId="5" fillId="0" borderId="0" xfId="58" applyNumberFormat="1" applyFont="1" applyFill="1" applyAlignment="1">
      <alignment/>
    </xf>
    <xf numFmtId="191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186" fontId="61" fillId="0" borderId="0" xfId="58" applyNumberFormat="1" applyFont="1" applyFill="1" applyAlignment="1">
      <alignment/>
    </xf>
    <xf numFmtId="186" fontId="58" fillId="0" borderId="0" xfId="58" applyNumberFormat="1" applyFont="1" applyFill="1" applyAlignment="1">
      <alignment horizontal="right"/>
    </xf>
    <xf numFmtId="186" fontId="61" fillId="0" borderId="0" xfId="58" applyNumberFormat="1" applyFont="1" applyFill="1" applyBorder="1" applyAlignment="1">
      <alignment/>
    </xf>
    <xf numFmtId="186" fontId="58" fillId="0" borderId="0" xfId="58" applyNumberFormat="1" applyFont="1" applyFill="1" applyBorder="1" applyAlignment="1">
      <alignment horizontal="right"/>
    </xf>
    <xf numFmtId="186" fontId="62" fillId="0" borderId="0" xfId="58" applyNumberFormat="1" applyFont="1" applyFill="1" applyAlignment="1">
      <alignment horizontal="right"/>
    </xf>
    <xf numFmtId="186" fontId="61" fillId="0" borderId="0" xfId="58" applyNumberFormat="1" applyFont="1" applyFill="1" applyAlignment="1">
      <alignment horizontal="right"/>
    </xf>
    <xf numFmtId="186" fontId="61" fillId="0" borderId="10" xfId="58" applyNumberFormat="1" applyFont="1" applyFill="1" applyBorder="1" applyAlignment="1">
      <alignment horizontal="right"/>
    </xf>
    <xf numFmtId="185" fontId="14" fillId="0" borderId="0" xfId="58" applyNumberFormat="1" applyFont="1" applyFill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58" fillId="0" borderId="0" xfId="0" applyNumberFormat="1" applyFont="1" applyAlignment="1" applyProtection="1">
      <alignment/>
      <protection/>
    </xf>
    <xf numFmtId="3" fontId="4" fillId="0" borderId="0" xfId="58" applyFont="1" applyFill="1" applyAlignment="1">
      <alignment/>
    </xf>
    <xf numFmtId="184" fontId="4" fillId="0" borderId="0" xfId="58" applyNumberFormat="1" applyFont="1" applyFill="1" applyAlignment="1">
      <alignment horizontal="center"/>
    </xf>
    <xf numFmtId="184" fontId="1" fillId="0" borderId="0" xfId="58" applyNumberFormat="1" applyFont="1" applyFill="1" applyAlignment="1">
      <alignment horizontal="center"/>
    </xf>
    <xf numFmtId="187" fontId="1" fillId="0" borderId="0" xfId="65" applyNumberFormat="1" applyFont="1" applyFill="1" applyAlignment="1">
      <alignment/>
    </xf>
    <xf numFmtId="186" fontId="5" fillId="0" borderId="0" xfId="58" applyNumberFormat="1" applyFont="1" applyFill="1" applyAlignment="1">
      <alignment horizontal="center"/>
    </xf>
    <xf numFmtId="3" fontId="5" fillId="0" borderId="0" xfId="58" applyFont="1" applyFill="1" applyAlignment="1">
      <alignment horizontal="left" indent="5"/>
    </xf>
    <xf numFmtId="184" fontId="4" fillId="0" borderId="0" xfId="58" applyNumberFormat="1" applyFont="1" applyFill="1" applyBorder="1" applyAlignment="1">
      <alignment horizontal="center"/>
    </xf>
    <xf numFmtId="3" fontId="5" fillId="0" borderId="0" xfId="58" applyFont="1" applyFill="1" applyAlignment="1">
      <alignment horizontal="left" indent="3"/>
    </xf>
    <xf numFmtId="9" fontId="7" fillId="0" borderId="0" xfId="65" applyFont="1" applyFill="1" applyAlignment="1" applyProtection="1">
      <alignment/>
      <protection/>
    </xf>
    <xf numFmtId="3" fontId="5" fillId="0" borderId="0" xfId="58" applyFont="1" applyFill="1" applyAlignment="1">
      <alignment horizontal="left" wrapText="1" indent="2"/>
    </xf>
    <xf numFmtId="184" fontId="14" fillId="0" borderId="0" xfId="58" applyNumberFormat="1" applyFont="1" applyFill="1" applyBorder="1" applyAlignment="1">
      <alignment horizontal="center"/>
    </xf>
    <xf numFmtId="191" fontId="1" fillId="0" borderId="0" xfId="58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3" fontId="14" fillId="0" borderId="10" xfId="58" applyFont="1" applyFill="1" applyBorder="1" applyAlignment="1">
      <alignment/>
    </xf>
    <xf numFmtId="184" fontId="1" fillId="0" borderId="10" xfId="58" applyNumberFormat="1" applyFont="1" applyFill="1" applyBorder="1" applyAlignment="1">
      <alignment horizontal="center"/>
    </xf>
    <xf numFmtId="190" fontId="1" fillId="0" borderId="0" xfId="58" applyNumberFormat="1" applyFont="1" applyFill="1" applyAlignment="1">
      <alignment/>
    </xf>
    <xf numFmtId="3" fontId="4" fillId="0" borderId="0" xfId="58" applyFont="1" applyFill="1" applyBorder="1" applyAlignment="1">
      <alignment vertical="center"/>
    </xf>
    <xf numFmtId="184" fontId="4" fillId="0" borderId="0" xfId="58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Alignment="1" applyProtection="1">
      <alignment/>
      <protection/>
    </xf>
    <xf numFmtId="3" fontId="11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/>
      <protection/>
    </xf>
    <xf numFmtId="184" fontId="58" fillId="0" borderId="0" xfId="0" applyNumberFormat="1" applyFon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6" fontId="4" fillId="0" borderId="0" xfId="58" applyNumberFormat="1" applyFont="1" applyFill="1" applyAlignment="1">
      <alignment horizontal="center"/>
    </xf>
    <xf numFmtId="186" fontId="58" fillId="0" borderId="0" xfId="58" applyNumberFormat="1" applyFont="1" applyFill="1" applyAlignment="1">
      <alignment horizontal="center"/>
    </xf>
    <xf numFmtId="186" fontId="61" fillId="0" borderId="0" xfId="58" applyNumberFormat="1" applyFont="1" applyFill="1" applyAlignment="1">
      <alignment horizontal="center"/>
    </xf>
    <xf numFmtId="186" fontId="61" fillId="0" borderId="0" xfId="58" applyNumberFormat="1" applyFont="1" applyFill="1" applyBorder="1" applyAlignment="1">
      <alignment horizontal="center"/>
    </xf>
    <xf numFmtId="186" fontId="58" fillId="0" borderId="0" xfId="58" applyNumberFormat="1" applyFont="1" applyFill="1" applyBorder="1" applyAlignment="1">
      <alignment horizontal="center"/>
    </xf>
    <xf numFmtId="186" fontId="62" fillId="0" borderId="0" xfId="58" applyNumberFormat="1" applyFont="1" applyFill="1" applyAlignment="1">
      <alignment horizontal="center"/>
    </xf>
    <xf numFmtId="186" fontId="61" fillId="0" borderId="10" xfId="58" applyNumberFormat="1" applyFont="1" applyFill="1" applyBorder="1" applyAlignment="1">
      <alignment horizontal="center"/>
    </xf>
    <xf numFmtId="186" fontId="58" fillId="0" borderId="0" xfId="0" applyNumberFormat="1" applyFont="1" applyFill="1" applyAlignment="1" applyProtection="1">
      <alignment horizontal="center"/>
      <protection/>
    </xf>
    <xf numFmtId="186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1476375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A10" sqref="A10"/>
    </sheetView>
  </sheetViews>
  <sheetFormatPr defaultColWidth="11.00390625" defaultRowHeight="14.25" outlineLevelRow="2"/>
  <cols>
    <col min="1" max="1" width="33.125" style="5" customWidth="1"/>
    <col min="2" max="2" width="11.125" style="5" bestFit="1" customWidth="1"/>
    <col min="3" max="3" width="9.50390625" style="61" bestFit="1" customWidth="1"/>
    <col min="4" max="4" width="8.75390625" style="5" bestFit="1" customWidth="1"/>
    <col min="5" max="5" width="11.125" style="5" bestFit="1" customWidth="1"/>
    <col min="6" max="6" width="8.375" style="70" customWidth="1"/>
    <col min="7" max="7" width="7.375" style="5" bestFit="1" customWidth="1"/>
    <col min="8" max="8" width="8.25390625" style="5" bestFit="1" customWidth="1"/>
    <col min="9" max="9" width="12.125" style="5" bestFit="1" customWidth="1"/>
    <col min="10" max="10" width="11.375" style="5" bestFit="1" customWidth="1"/>
    <col min="11" max="16384" width="11.00390625" style="5" customWidth="1"/>
  </cols>
  <sheetData>
    <row r="1" spans="1:9" ht="15.75">
      <c r="A1" s="1"/>
      <c r="B1" s="1"/>
      <c r="C1" s="114"/>
      <c r="D1" s="1"/>
      <c r="E1" s="1"/>
      <c r="F1" s="68"/>
      <c r="G1" s="1"/>
      <c r="H1" s="1"/>
      <c r="I1" s="53"/>
    </row>
    <row r="2" spans="1:9" ht="25.5" customHeight="1">
      <c r="A2" s="133" t="s">
        <v>4</v>
      </c>
      <c r="B2" s="133"/>
      <c r="C2" s="133"/>
      <c r="D2" s="133"/>
      <c r="E2" s="133"/>
      <c r="F2" s="133"/>
      <c r="G2" s="133"/>
      <c r="H2" s="133"/>
      <c r="I2" s="53"/>
    </row>
    <row r="3" spans="1:9" ht="15.75">
      <c r="A3" s="134" t="s">
        <v>37</v>
      </c>
      <c r="B3" s="134"/>
      <c r="C3" s="134"/>
      <c r="D3" s="134"/>
      <c r="E3" s="134"/>
      <c r="F3" s="134"/>
      <c r="G3" s="134"/>
      <c r="H3" s="134"/>
      <c r="I3" s="53"/>
    </row>
    <row r="4" spans="1:9" ht="7.5" customHeight="1">
      <c r="A4" s="3"/>
      <c r="B4" s="3"/>
      <c r="C4" s="69"/>
      <c r="D4" s="3"/>
      <c r="E4" s="3"/>
      <c r="F4" s="69"/>
      <c r="G4" s="3"/>
      <c r="H4" s="3"/>
      <c r="I4" s="53"/>
    </row>
    <row r="5" spans="1:248" ht="18.75">
      <c r="A5" s="133" t="s">
        <v>5</v>
      </c>
      <c r="B5" s="133"/>
      <c r="C5" s="133"/>
      <c r="D5" s="133"/>
      <c r="E5" s="133"/>
      <c r="F5" s="133"/>
      <c r="G5" s="133"/>
      <c r="H5" s="133"/>
      <c r="I5" s="7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8.75">
      <c r="A6" s="133" t="s">
        <v>6</v>
      </c>
      <c r="B6" s="133"/>
      <c r="C6" s="133"/>
      <c r="D6" s="133"/>
      <c r="E6" s="133"/>
      <c r="F6" s="133"/>
      <c r="G6" s="133"/>
      <c r="H6" s="133"/>
      <c r="I6" s="7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9" ht="6" customHeight="1" thickBot="1">
      <c r="A7" s="7"/>
      <c r="B7" s="7"/>
      <c r="C7" s="115"/>
      <c r="D7" s="7"/>
      <c r="E7" s="7"/>
      <c r="G7" s="7"/>
      <c r="H7" s="7"/>
      <c r="I7" s="53"/>
    </row>
    <row r="8" spans="1:9" s="8" customFormat="1" ht="16.5" customHeight="1">
      <c r="A8" s="131" t="s">
        <v>1</v>
      </c>
      <c r="B8" s="129" t="s">
        <v>68</v>
      </c>
      <c r="C8" s="129" t="s">
        <v>90</v>
      </c>
      <c r="D8" s="129" t="s">
        <v>35</v>
      </c>
      <c r="E8" s="135" t="s">
        <v>70</v>
      </c>
      <c r="F8" s="135" t="s">
        <v>91</v>
      </c>
      <c r="G8" s="129" t="s">
        <v>35</v>
      </c>
      <c r="H8" s="129" t="s">
        <v>36</v>
      </c>
      <c r="I8" s="74"/>
    </row>
    <row r="9" spans="1:9" s="8" customFormat="1" ht="23.25" customHeight="1" thickBot="1">
      <c r="A9" s="132"/>
      <c r="B9" s="130"/>
      <c r="C9" s="130"/>
      <c r="D9" s="130"/>
      <c r="E9" s="136"/>
      <c r="F9" s="136"/>
      <c r="G9" s="130"/>
      <c r="H9" s="130"/>
      <c r="I9" s="74"/>
    </row>
    <row r="10" spans="1:9" s="10" customFormat="1" ht="12.75">
      <c r="A10" s="25" t="s">
        <v>7</v>
      </c>
      <c r="B10" s="9">
        <v>39161.539572136</v>
      </c>
      <c r="C10" s="9">
        <v>14083.94922542</v>
      </c>
      <c r="D10" s="39">
        <f>_xlfn.IFERROR((C10/B10*100),0)</f>
        <v>35.963727114142706</v>
      </c>
      <c r="E10" s="9">
        <v>41365.50736366001</v>
      </c>
      <c r="F10" s="9">
        <v>11864.552064274998</v>
      </c>
      <c r="G10" s="20">
        <f>_xlfn.IFERROR((F10/E10*100),0)</f>
        <v>28.68223508047219</v>
      </c>
      <c r="H10" s="33">
        <f>IF(C10&lt;&gt;0,F10/C10*100-100," ")</f>
        <v>-15.758343953265836</v>
      </c>
      <c r="I10" s="79"/>
    </row>
    <row r="11" spans="1:9" s="10" customFormat="1" ht="6.75" customHeight="1">
      <c r="A11" s="25"/>
      <c r="B11" s="9"/>
      <c r="C11" s="9"/>
      <c r="D11" s="39"/>
      <c r="E11" s="9"/>
      <c r="F11" s="9"/>
      <c r="G11" s="20"/>
      <c r="H11" s="33"/>
      <c r="I11" s="79"/>
    </row>
    <row r="12" spans="1:12" s="10" customFormat="1" ht="12.75" outlineLevel="1">
      <c r="A12" s="62" t="s">
        <v>67</v>
      </c>
      <c r="B12" s="11">
        <v>25256.554730874996</v>
      </c>
      <c r="C12" s="11">
        <v>9733.637759284</v>
      </c>
      <c r="D12" s="40">
        <f>_xlfn.IFERROR((C12/B12*100),0)</f>
        <v>38.539055952018145</v>
      </c>
      <c r="E12" s="11">
        <v>25779.710985902006</v>
      </c>
      <c r="F12" s="11">
        <v>7870.278153806999</v>
      </c>
      <c r="G12" s="21">
        <f>_xlfn.IFERROR((F12/E12*100),0)</f>
        <v>30.528961934875724</v>
      </c>
      <c r="H12" s="34">
        <f>IF(C12&lt;&gt;0,F12/C12*100-100," ")</f>
        <v>-19.143506791175966</v>
      </c>
      <c r="I12" s="79"/>
      <c r="L12" s="76"/>
    </row>
    <row r="13" spans="1:9" s="24" customFormat="1" ht="6" customHeight="1">
      <c r="A13" s="15"/>
      <c r="B13" s="13"/>
      <c r="C13" s="85"/>
      <c r="D13" s="41"/>
      <c r="E13" s="85"/>
      <c r="F13" s="85"/>
      <c r="G13" s="22"/>
      <c r="H13" s="35"/>
      <c r="I13" s="79"/>
    </row>
    <row r="14" spans="1:12" s="14" customFormat="1" ht="12.75" outlineLevel="2">
      <c r="A14" s="62" t="s">
        <v>8</v>
      </c>
      <c r="B14" s="11">
        <v>2933.695963576</v>
      </c>
      <c r="C14" s="84">
        <v>923.525686959</v>
      </c>
      <c r="D14" s="40">
        <f>_xlfn.IFERROR((C14/B14*100),0)</f>
        <v>31.479938563002197</v>
      </c>
      <c r="E14" s="84">
        <v>3162.479764165</v>
      </c>
      <c r="F14" s="84">
        <v>1089.018449362</v>
      </c>
      <c r="G14" s="21">
        <f>_xlfn.IFERROR((F14/E14*100),0)</f>
        <v>34.4355863301322</v>
      </c>
      <c r="H14" s="34">
        <f>IF(C14&lt;&gt;0,F14/C14*100-100," ")</f>
        <v>17.919670750895648</v>
      </c>
      <c r="I14" s="79"/>
      <c r="L14" s="77"/>
    </row>
    <row r="15" spans="1:9" s="24" customFormat="1" ht="8.25" customHeight="1">
      <c r="A15" s="15"/>
      <c r="B15" s="13"/>
      <c r="C15" s="85"/>
      <c r="D15" s="41"/>
      <c r="E15" s="85"/>
      <c r="F15" s="85"/>
      <c r="G15" s="22"/>
      <c r="H15" s="35"/>
      <c r="I15" s="79"/>
    </row>
    <row r="16" spans="1:9" s="14" customFormat="1" ht="12.75" outlineLevel="2">
      <c r="A16" s="62" t="s">
        <v>2</v>
      </c>
      <c r="B16" s="11">
        <v>2416.525420842</v>
      </c>
      <c r="C16" s="84">
        <v>442.446474179</v>
      </c>
      <c r="D16" s="40">
        <f aca="true" t="shared" si="0" ref="D16:D33">_xlfn.IFERROR((C16/B16*100),0)</f>
        <v>18.30920007557117</v>
      </c>
      <c r="E16" s="84">
        <v>2948.848385629</v>
      </c>
      <c r="F16" s="84">
        <v>474.476369785</v>
      </c>
      <c r="G16" s="21">
        <f aca="true" t="shared" si="1" ref="G16:G33">_xlfn.IFERROR((F16/E16*100),0)</f>
        <v>16.090226004745663</v>
      </c>
      <c r="H16" s="34">
        <f aca="true" t="shared" si="2" ref="H16:H33">IF(C16&lt;&gt;0,F16/C16*100-100," ")</f>
        <v>7.2392701660544105</v>
      </c>
      <c r="I16" s="79"/>
    </row>
    <row r="17" spans="1:9" s="24" customFormat="1" ht="12.75" customHeight="1">
      <c r="A17" s="15" t="s">
        <v>9</v>
      </c>
      <c r="B17" s="13">
        <v>1153.667376134</v>
      </c>
      <c r="C17" s="85">
        <v>0</v>
      </c>
      <c r="D17" s="41">
        <f t="shared" si="0"/>
        <v>0</v>
      </c>
      <c r="E17" s="85">
        <v>1559.9218527589999</v>
      </c>
      <c r="F17" s="85">
        <v>26.645964519999996</v>
      </c>
      <c r="G17" s="22">
        <f t="shared" si="1"/>
        <v>1.7081602179539863</v>
      </c>
      <c r="H17" s="35" t="str">
        <f t="shared" si="2"/>
        <v> </v>
      </c>
      <c r="I17" s="79"/>
    </row>
    <row r="18" spans="1:9" s="24" customFormat="1" ht="12.75" customHeight="1" hidden="1">
      <c r="A18" s="15" t="s">
        <v>48</v>
      </c>
      <c r="B18" s="13">
        <v>76.0506</v>
      </c>
      <c r="C18" s="85">
        <v>0</v>
      </c>
      <c r="D18" s="41">
        <f t="shared" si="0"/>
        <v>0</v>
      </c>
      <c r="E18" s="85">
        <v>86.170189979</v>
      </c>
      <c r="F18" s="85">
        <v>0</v>
      </c>
      <c r="G18" s="22">
        <f t="shared" si="1"/>
        <v>0</v>
      </c>
      <c r="H18" s="35" t="str">
        <f t="shared" si="2"/>
        <v> </v>
      </c>
      <c r="I18" s="79"/>
    </row>
    <row r="19" spans="1:9" s="24" customFormat="1" ht="12.75" customHeight="1" hidden="1">
      <c r="A19" s="15" t="s">
        <v>49</v>
      </c>
      <c r="B19" s="13">
        <v>1077.616776134</v>
      </c>
      <c r="C19" s="85">
        <v>0</v>
      </c>
      <c r="D19" s="41">
        <f t="shared" si="0"/>
        <v>0</v>
      </c>
      <c r="E19" s="85">
        <v>1473.7516627799998</v>
      </c>
      <c r="F19" s="85">
        <v>26.645964519999996</v>
      </c>
      <c r="G19" s="22">
        <f t="shared" si="1"/>
        <v>1.8080362650608712</v>
      </c>
      <c r="H19" s="35" t="str">
        <f t="shared" si="2"/>
        <v> </v>
      </c>
      <c r="I19" s="79"/>
    </row>
    <row r="20" spans="1:9" s="24" customFormat="1" ht="12.75" customHeight="1">
      <c r="A20" s="15" t="s">
        <v>10</v>
      </c>
      <c r="B20" s="13">
        <v>0.07</v>
      </c>
      <c r="C20" s="85">
        <v>28.814640953999998</v>
      </c>
      <c r="D20" s="41">
        <f t="shared" si="0"/>
        <v>41163.772791428564</v>
      </c>
      <c r="E20" s="85">
        <v>16.65</v>
      </c>
      <c r="F20" s="85">
        <v>12.667058306000001</v>
      </c>
      <c r="G20" s="22">
        <f t="shared" si="1"/>
        <v>76.07842826426428</v>
      </c>
      <c r="H20" s="35">
        <f t="shared" si="2"/>
        <v>-56.03950670000772</v>
      </c>
      <c r="I20" s="79"/>
    </row>
    <row r="21" spans="1:9" s="24" customFormat="1" ht="12.75" customHeight="1" hidden="1">
      <c r="A21" s="15" t="s">
        <v>48</v>
      </c>
      <c r="B21" s="13">
        <v>0</v>
      </c>
      <c r="C21" s="85">
        <v>0</v>
      </c>
      <c r="D21" s="41">
        <f t="shared" si="0"/>
        <v>0</v>
      </c>
      <c r="E21" s="85">
        <v>0</v>
      </c>
      <c r="F21" s="85">
        <v>0</v>
      </c>
      <c r="G21" s="22">
        <f t="shared" si="1"/>
        <v>0</v>
      </c>
      <c r="H21" s="35" t="str">
        <f t="shared" si="2"/>
        <v> </v>
      </c>
      <c r="I21" s="79"/>
    </row>
    <row r="22" spans="1:9" s="24" customFormat="1" ht="12.75" customHeight="1" hidden="1">
      <c r="A22" s="15" t="s">
        <v>49</v>
      </c>
      <c r="B22" s="13">
        <v>0.07</v>
      </c>
      <c r="C22" s="85">
        <v>28.814640953999998</v>
      </c>
      <c r="D22" s="41">
        <f t="shared" si="0"/>
        <v>41163.772791428564</v>
      </c>
      <c r="E22" s="85">
        <v>16.65</v>
      </c>
      <c r="F22" s="85">
        <v>12.667058306000001</v>
      </c>
      <c r="G22" s="22">
        <f t="shared" si="1"/>
        <v>76.07842826426428</v>
      </c>
      <c r="H22" s="35">
        <f t="shared" si="2"/>
        <v>-56.03950670000772</v>
      </c>
      <c r="I22" s="79"/>
    </row>
    <row r="23" spans="1:9" s="24" customFormat="1" ht="12.75" customHeight="1">
      <c r="A23" s="15" t="s">
        <v>11</v>
      </c>
      <c r="B23" s="13">
        <v>1262.7880447080001</v>
      </c>
      <c r="C23" s="85">
        <v>413.63183322500004</v>
      </c>
      <c r="D23" s="41">
        <f t="shared" si="0"/>
        <v>32.75544419021214</v>
      </c>
      <c r="E23" s="85">
        <v>1372.27653287</v>
      </c>
      <c r="F23" s="85">
        <v>435.16334695899997</v>
      </c>
      <c r="G23" s="22">
        <f t="shared" si="1"/>
        <v>31.711053605856886</v>
      </c>
      <c r="H23" s="35">
        <f t="shared" si="2"/>
        <v>5.205477916465767</v>
      </c>
      <c r="I23" s="79"/>
    </row>
    <row r="24" spans="1:9" s="24" customFormat="1" ht="12.75" customHeight="1" hidden="1">
      <c r="A24" s="15" t="s">
        <v>48</v>
      </c>
      <c r="B24" s="13">
        <v>1262.7880447080001</v>
      </c>
      <c r="C24" s="85">
        <v>413.63183322500004</v>
      </c>
      <c r="D24" s="41">
        <f t="shared" si="0"/>
        <v>32.75544419021214</v>
      </c>
      <c r="E24" s="85">
        <v>1372.27653287</v>
      </c>
      <c r="F24" s="85">
        <v>435.16334695899997</v>
      </c>
      <c r="G24" s="22">
        <f t="shared" si="1"/>
        <v>31.711053605856886</v>
      </c>
      <c r="H24" s="35">
        <f t="shared" si="2"/>
        <v>5.205477916465767</v>
      </c>
      <c r="I24" s="79"/>
    </row>
    <row r="25" spans="1:9" s="24" customFormat="1" ht="12.75" customHeight="1" hidden="1">
      <c r="A25" s="15" t="s">
        <v>49</v>
      </c>
      <c r="B25" s="13">
        <v>0</v>
      </c>
      <c r="C25" s="85">
        <v>0</v>
      </c>
      <c r="D25" s="41">
        <f t="shared" si="0"/>
        <v>0</v>
      </c>
      <c r="E25" s="85">
        <v>0</v>
      </c>
      <c r="F25" s="85">
        <v>0</v>
      </c>
      <c r="G25" s="22">
        <f t="shared" si="1"/>
        <v>0</v>
      </c>
      <c r="H25" s="35" t="str">
        <f t="shared" si="2"/>
        <v> </v>
      </c>
      <c r="I25" s="79"/>
    </row>
    <row r="26" spans="1:11" s="14" customFormat="1" ht="12.75" outlineLevel="2">
      <c r="A26" s="62" t="s">
        <v>12</v>
      </c>
      <c r="B26" s="11">
        <v>8554.763456843</v>
      </c>
      <c r="C26" s="84">
        <v>2984.3393049980004</v>
      </c>
      <c r="D26" s="40">
        <f t="shared" si="0"/>
        <v>34.88511774818054</v>
      </c>
      <c r="E26" s="84">
        <v>9474.468227964</v>
      </c>
      <c r="F26" s="84">
        <v>2430.779091321</v>
      </c>
      <c r="G26" s="21">
        <f t="shared" si="1"/>
        <v>25.656100509646844</v>
      </c>
      <c r="H26" s="34">
        <f t="shared" si="2"/>
        <v>-18.548836345449374</v>
      </c>
      <c r="I26" s="79"/>
      <c r="K26" s="78"/>
    </row>
    <row r="27" spans="1:9" s="24" customFormat="1" ht="12.75" customHeight="1">
      <c r="A27" s="15" t="s">
        <v>13</v>
      </c>
      <c r="B27" s="13">
        <v>2810.7856578199994</v>
      </c>
      <c r="C27" s="85">
        <v>1213.061285851</v>
      </c>
      <c r="D27" s="41">
        <f t="shared" si="0"/>
        <v>43.15737425499144</v>
      </c>
      <c r="E27" s="85">
        <v>3237.890773943</v>
      </c>
      <c r="F27" s="85">
        <v>810.332305257</v>
      </c>
      <c r="G27" s="22">
        <f t="shared" si="1"/>
        <v>25.026548510473784</v>
      </c>
      <c r="H27" s="35">
        <f t="shared" si="2"/>
        <v>-33.19939275050503</v>
      </c>
      <c r="I27" s="79"/>
    </row>
    <row r="28" spans="1:9" s="24" customFormat="1" ht="14.25" customHeight="1">
      <c r="A28" s="15" t="s">
        <v>40</v>
      </c>
      <c r="B28" s="13">
        <v>1935.1328176119998</v>
      </c>
      <c r="C28" s="85">
        <v>1045.7020488940002</v>
      </c>
      <c r="D28" s="41">
        <f t="shared" si="0"/>
        <v>54.03774042674867</v>
      </c>
      <c r="E28" s="85">
        <v>2204.362851538</v>
      </c>
      <c r="F28" s="85">
        <v>625.878834749</v>
      </c>
      <c r="G28" s="22">
        <f t="shared" si="1"/>
        <v>28.392731909463986</v>
      </c>
      <c r="H28" s="35">
        <f t="shared" si="2"/>
        <v>-40.147498476170284</v>
      </c>
      <c r="I28" s="79"/>
    </row>
    <row r="29" spans="1:9" s="24" customFormat="1" ht="14.25" customHeight="1">
      <c r="A29" s="63" t="s">
        <v>38</v>
      </c>
      <c r="B29" s="13">
        <v>875.6528402079996</v>
      </c>
      <c r="C29" s="85">
        <v>167.35923695699992</v>
      </c>
      <c r="D29" s="41">
        <f t="shared" si="0"/>
        <v>19.112510035055212</v>
      </c>
      <c r="E29" s="85">
        <v>1033.5279224050003</v>
      </c>
      <c r="F29" s="85">
        <v>184.453470508</v>
      </c>
      <c r="G29" s="22">
        <f t="shared" si="1"/>
        <v>17.846975055959806</v>
      </c>
      <c r="H29" s="35">
        <f t="shared" si="2"/>
        <v>10.214096252955642</v>
      </c>
      <c r="I29" s="79"/>
    </row>
    <row r="30" spans="1:9" s="24" customFormat="1" ht="12.75" customHeight="1">
      <c r="A30" s="15" t="s">
        <v>14</v>
      </c>
      <c r="B30" s="13">
        <v>2424.246643226</v>
      </c>
      <c r="C30" s="85">
        <v>1589.098320615</v>
      </c>
      <c r="D30" s="41">
        <f t="shared" si="0"/>
        <v>65.55019164635621</v>
      </c>
      <c r="E30" s="85">
        <v>2639.391799602</v>
      </c>
      <c r="F30" s="85">
        <v>1016.643665357</v>
      </c>
      <c r="G30" s="22">
        <f t="shared" si="1"/>
        <v>38.51810350817571</v>
      </c>
      <c r="H30" s="35">
        <f t="shared" si="2"/>
        <v>-36.02386635437719</v>
      </c>
      <c r="I30" s="79"/>
    </row>
    <row r="31" spans="1:9" s="24" customFormat="1" ht="14.25" customHeight="1">
      <c r="A31" s="15" t="s">
        <v>41</v>
      </c>
      <c r="B31" s="13">
        <v>830.097896571</v>
      </c>
      <c r="C31" s="85">
        <v>1078.592140877</v>
      </c>
      <c r="D31" s="41">
        <f t="shared" si="0"/>
        <v>129.93553475228518</v>
      </c>
      <c r="E31" s="85">
        <v>946.181210279</v>
      </c>
      <c r="F31" s="85">
        <v>632.258244999</v>
      </c>
      <c r="G31" s="22">
        <f t="shared" si="1"/>
        <v>66.82210956319523</v>
      </c>
      <c r="H31" s="35">
        <f t="shared" si="2"/>
        <v>-41.381155949744574</v>
      </c>
      <c r="I31" s="79"/>
    </row>
    <row r="32" spans="1:9" s="24" customFormat="1" ht="14.25" customHeight="1">
      <c r="A32" s="63" t="s">
        <v>39</v>
      </c>
      <c r="B32" s="13">
        <v>1594.1487466549997</v>
      </c>
      <c r="C32" s="85">
        <v>510.506179738</v>
      </c>
      <c r="D32" s="41">
        <f t="shared" si="0"/>
        <v>32.0237481482951</v>
      </c>
      <c r="E32" s="85">
        <v>1693.2105893229998</v>
      </c>
      <c r="F32" s="85">
        <v>384.38542035800003</v>
      </c>
      <c r="G32" s="22">
        <f t="shared" si="1"/>
        <v>22.70157195932077</v>
      </c>
      <c r="H32" s="35">
        <f t="shared" si="2"/>
        <v>-24.705040680355168</v>
      </c>
      <c r="I32" s="79"/>
    </row>
    <row r="33" spans="1:9" s="24" customFormat="1" ht="12.75" customHeight="1">
      <c r="A33" s="15" t="s">
        <v>12</v>
      </c>
      <c r="B33" s="13">
        <v>3319.7311557969997</v>
      </c>
      <c r="C33" s="85">
        <v>182.17969853199997</v>
      </c>
      <c r="D33" s="41">
        <f t="shared" si="0"/>
        <v>5.487784702501379</v>
      </c>
      <c r="E33" s="85">
        <v>3597.185654419</v>
      </c>
      <c r="F33" s="85">
        <v>603.803120707</v>
      </c>
      <c r="G33" s="22">
        <f t="shared" si="1"/>
        <v>16.785431131841968</v>
      </c>
      <c r="H33" s="35">
        <f t="shared" si="2"/>
        <v>231.43271482631286</v>
      </c>
      <c r="I33" s="79"/>
    </row>
    <row r="34" spans="1:9" s="24" customFormat="1" ht="8.25" customHeight="1">
      <c r="A34" s="15"/>
      <c r="B34" s="13"/>
      <c r="C34" s="85"/>
      <c r="D34" s="41"/>
      <c r="E34" s="85"/>
      <c r="F34" s="85"/>
      <c r="G34" s="22"/>
      <c r="H34" s="35"/>
      <c r="I34" s="79"/>
    </row>
    <row r="35" spans="1:9" s="10" customFormat="1" ht="12.75">
      <c r="A35" s="25" t="s">
        <v>0</v>
      </c>
      <c r="B35" s="26">
        <v>35634.274024871</v>
      </c>
      <c r="C35" s="86">
        <v>13314.104410011</v>
      </c>
      <c r="D35" s="42">
        <f aca="true" t="shared" si="3" ref="D35:D67">_xlfn.IFERROR((C35/B35*100),0)</f>
        <v>37.36319814097629</v>
      </c>
      <c r="E35" s="86">
        <v>46499.448671453996</v>
      </c>
      <c r="F35" s="86">
        <v>15104.872130408003</v>
      </c>
      <c r="G35" s="27">
        <f aca="true" t="shared" si="4" ref="G35:G67">_xlfn.IFERROR((F35/E35*100),0)</f>
        <v>32.48398112659964</v>
      </c>
      <c r="H35" s="36">
        <f aca="true" t="shared" si="5" ref="H35:H67">IF(C35&lt;&gt;0,F35/C35*100-100," ")</f>
        <v>13.450155303352645</v>
      </c>
      <c r="I35" s="79"/>
    </row>
    <row r="36" spans="1:9" s="24" customFormat="1" ht="12.75">
      <c r="A36" s="15" t="s">
        <v>15</v>
      </c>
      <c r="B36" s="16">
        <v>17315.892496063003</v>
      </c>
      <c r="C36" s="87">
        <v>6166.328533988999</v>
      </c>
      <c r="D36" s="43">
        <f t="shared" si="3"/>
        <v>35.61080397900943</v>
      </c>
      <c r="E36" s="87">
        <v>18357.374390458</v>
      </c>
      <c r="F36" s="87">
        <v>6549.082283532001</v>
      </c>
      <c r="G36" s="23">
        <f t="shared" si="4"/>
        <v>35.675484653928265</v>
      </c>
      <c r="H36" s="52">
        <f t="shared" si="5"/>
        <v>6.207157913063696</v>
      </c>
      <c r="I36" s="79"/>
    </row>
    <row r="37" spans="1:9" s="24" customFormat="1" ht="12.75">
      <c r="A37" s="15" t="s">
        <v>16</v>
      </c>
      <c r="B37" s="13">
        <v>3797.8502675490004</v>
      </c>
      <c r="C37" s="85">
        <v>1362.930330446</v>
      </c>
      <c r="D37" s="41">
        <f t="shared" si="3"/>
        <v>35.88688954095042</v>
      </c>
      <c r="E37" s="85">
        <v>4436.869372252</v>
      </c>
      <c r="F37" s="85">
        <v>1334.571447679</v>
      </c>
      <c r="G37" s="22">
        <f t="shared" si="4"/>
        <v>30.079124168616623</v>
      </c>
      <c r="H37" s="51">
        <f t="shared" si="5"/>
        <v>-2.0807287161714356</v>
      </c>
      <c r="I37" s="79"/>
    </row>
    <row r="38" spans="1:9" s="24" customFormat="1" ht="12.75" customHeight="1" hidden="1">
      <c r="A38" s="64" t="s">
        <v>42</v>
      </c>
      <c r="B38" s="13">
        <v>1764.87228506</v>
      </c>
      <c r="C38" s="85">
        <v>581.053109956</v>
      </c>
      <c r="D38" s="41">
        <f t="shared" si="3"/>
        <v>32.923238405109075</v>
      </c>
      <c r="E38" s="85">
        <v>1852.642097247</v>
      </c>
      <c r="F38" s="85">
        <v>536.9118752749999</v>
      </c>
      <c r="G38" s="22">
        <f t="shared" si="4"/>
        <v>28.980874183569693</v>
      </c>
      <c r="H38" s="51">
        <f t="shared" si="5"/>
        <v>-7.596764207034809</v>
      </c>
      <c r="I38" s="79"/>
    </row>
    <row r="39" spans="1:9" s="24" customFormat="1" ht="12.75" customHeight="1" hidden="1">
      <c r="A39" s="64" t="s">
        <v>43</v>
      </c>
      <c r="B39" s="13">
        <v>1882.941688951</v>
      </c>
      <c r="C39" s="85">
        <v>671.5651257760001</v>
      </c>
      <c r="D39" s="41">
        <f t="shared" si="3"/>
        <v>35.66574205227426</v>
      </c>
      <c r="E39" s="85">
        <v>2392.106668654</v>
      </c>
      <c r="F39" s="85">
        <v>663.525323403</v>
      </c>
      <c r="G39" s="22">
        <f t="shared" si="4"/>
        <v>27.73811603377851</v>
      </c>
      <c r="H39" s="51">
        <f t="shared" si="5"/>
        <v>-1.197173894893652</v>
      </c>
      <c r="I39" s="79"/>
    </row>
    <row r="40" spans="1:9" s="24" customFormat="1" ht="12.75" customHeight="1" hidden="1">
      <c r="A40" s="64" t="s">
        <v>44</v>
      </c>
      <c r="B40" s="13">
        <v>65.002697484</v>
      </c>
      <c r="C40" s="85">
        <v>28.59397143</v>
      </c>
      <c r="D40" s="41">
        <f t="shared" si="3"/>
        <v>43.988899748411555</v>
      </c>
      <c r="E40" s="85">
        <v>101.427387</v>
      </c>
      <c r="F40" s="85">
        <v>46.146584126</v>
      </c>
      <c r="G40" s="22">
        <f t="shared" si="4"/>
        <v>45.4971635284265</v>
      </c>
      <c r="H40" s="51">
        <f t="shared" si="5"/>
        <v>61.385711106867404</v>
      </c>
      <c r="I40" s="79"/>
    </row>
    <row r="41" spans="1:9" s="24" customFormat="1" ht="12.75" customHeight="1" hidden="1">
      <c r="A41" s="64" t="s">
        <v>45</v>
      </c>
      <c r="B41" s="13">
        <v>85.03359605399984</v>
      </c>
      <c r="C41" s="85">
        <v>81.71812328400003</v>
      </c>
      <c r="D41" s="41">
        <f t="shared" si="3"/>
        <v>96.100984876737</v>
      </c>
      <c r="E41" s="85">
        <v>90.69321935100015</v>
      </c>
      <c r="F41" s="85">
        <v>87.98766487500002</v>
      </c>
      <c r="G41" s="22">
        <f t="shared" si="4"/>
        <v>97.01680622282343</v>
      </c>
      <c r="H41" s="51">
        <f t="shared" si="5"/>
        <v>7.672155623558652</v>
      </c>
      <c r="I41" s="79"/>
    </row>
    <row r="42" spans="1:9" s="24" customFormat="1" ht="12.75">
      <c r="A42" s="15" t="s">
        <v>17</v>
      </c>
      <c r="B42" s="13">
        <v>1820.2934379820001</v>
      </c>
      <c r="C42" s="85">
        <v>879.9542362029999</v>
      </c>
      <c r="D42" s="41">
        <f t="shared" si="3"/>
        <v>48.34133979950661</v>
      </c>
      <c r="E42" s="85">
        <v>2846.711541563</v>
      </c>
      <c r="F42" s="85">
        <v>1119.4626296010001</v>
      </c>
      <c r="G42" s="22">
        <f>_xlfn.IFERROR((F42/E42*100),0)</f>
        <v>39.32476519859662</v>
      </c>
      <c r="H42" s="51">
        <f t="shared" si="5"/>
        <v>27.218278354051478</v>
      </c>
      <c r="I42" s="79"/>
    </row>
    <row r="43" spans="1:9" s="24" customFormat="1" ht="12.75" customHeight="1">
      <c r="A43" s="64" t="s">
        <v>46</v>
      </c>
      <c r="B43" s="13">
        <v>1374.573569783</v>
      </c>
      <c r="C43" s="85">
        <v>792.9139249329999</v>
      </c>
      <c r="D43" s="41">
        <f t="shared" si="3"/>
        <v>57.68435697902841</v>
      </c>
      <c r="E43" s="85">
        <v>2537.94021733</v>
      </c>
      <c r="F43" s="85">
        <v>1027.5629720460001</v>
      </c>
      <c r="G43" s="22">
        <f t="shared" si="4"/>
        <v>40.48806843555328</v>
      </c>
      <c r="H43" s="51">
        <f t="shared" si="5"/>
        <v>29.59325593037451</v>
      </c>
      <c r="I43" s="79"/>
    </row>
    <row r="44" spans="1:9" s="24" customFormat="1" ht="12.75" customHeight="1">
      <c r="A44" s="64" t="s">
        <v>47</v>
      </c>
      <c r="B44" s="13">
        <v>445.719868199</v>
      </c>
      <c r="C44" s="85">
        <v>87.04031127</v>
      </c>
      <c r="D44" s="41">
        <f t="shared" si="3"/>
        <v>19.528030379641777</v>
      </c>
      <c r="E44" s="85">
        <v>308.771324233</v>
      </c>
      <c r="F44" s="85">
        <v>91.89965755500002</v>
      </c>
      <c r="G44" s="22">
        <f t="shared" si="4"/>
        <v>29.76301565026557</v>
      </c>
      <c r="H44" s="51">
        <f t="shared" si="5"/>
        <v>5.58286868934357</v>
      </c>
      <c r="I44" s="79"/>
    </row>
    <row r="45" spans="1:9" s="24" customFormat="1" ht="12.75" customHeight="1">
      <c r="A45" s="15" t="s">
        <v>3</v>
      </c>
      <c r="B45" s="13">
        <v>0</v>
      </c>
      <c r="C45" s="85">
        <v>0</v>
      </c>
      <c r="D45" s="41">
        <f t="shared" si="3"/>
        <v>0</v>
      </c>
      <c r="E45" s="85">
        <v>0</v>
      </c>
      <c r="F45" s="85">
        <v>0</v>
      </c>
      <c r="G45" s="22">
        <f t="shared" si="4"/>
        <v>0</v>
      </c>
      <c r="H45" s="51" t="str">
        <f t="shared" si="5"/>
        <v> </v>
      </c>
      <c r="I45" s="79"/>
    </row>
    <row r="46" spans="1:9" s="24" customFormat="1" ht="12.75">
      <c r="A46" s="15" t="s">
        <v>2</v>
      </c>
      <c r="B46" s="13">
        <v>4527.550827199001</v>
      </c>
      <c r="C46" s="85">
        <v>2059.095089583</v>
      </c>
      <c r="D46" s="41">
        <f t="shared" si="3"/>
        <v>45.479226367004095</v>
      </c>
      <c r="E46" s="85">
        <v>8920.677139641999</v>
      </c>
      <c r="F46" s="85">
        <v>1664.564065533</v>
      </c>
      <c r="G46" s="22">
        <f t="shared" si="4"/>
        <v>18.65961562644113</v>
      </c>
      <c r="H46" s="51">
        <f t="shared" si="5"/>
        <v>-19.16040818347534</v>
      </c>
      <c r="I46" s="79"/>
    </row>
    <row r="47" spans="1:9" s="24" customFormat="1" ht="12.75" customHeight="1">
      <c r="A47" s="15" t="s">
        <v>50</v>
      </c>
      <c r="B47" s="13">
        <v>0</v>
      </c>
      <c r="C47" s="85">
        <v>0</v>
      </c>
      <c r="D47" s="41">
        <f t="shared" si="3"/>
        <v>0</v>
      </c>
      <c r="E47" s="85">
        <v>0</v>
      </c>
      <c r="F47" s="85">
        <v>0</v>
      </c>
      <c r="G47" s="22">
        <f t="shared" si="4"/>
        <v>0</v>
      </c>
      <c r="H47" s="51" t="str">
        <f t="shared" si="5"/>
        <v> </v>
      </c>
      <c r="I47" s="79"/>
    </row>
    <row r="48" spans="1:9" s="24" customFormat="1" ht="12.75" customHeight="1" hidden="1">
      <c r="A48" s="15" t="s">
        <v>51</v>
      </c>
      <c r="B48" s="13">
        <v>0</v>
      </c>
      <c r="C48" s="85">
        <v>0</v>
      </c>
      <c r="D48" s="41">
        <f t="shared" si="3"/>
        <v>0</v>
      </c>
      <c r="E48" s="85">
        <v>0</v>
      </c>
      <c r="F48" s="85">
        <v>0</v>
      </c>
      <c r="G48" s="22">
        <f t="shared" si="4"/>
        <v>0</v>
      </c>
      <c r="H48" s="51" t="str">
        <f t="shared" si="5"/>
        <v> </v>
      </c>
      <c r="I48" s="79"/>
    </row>
    <row r="49" spans="1:9" s="24" customFormat="1" ht="12.75" customHeight="1" hidden="1">
      <c r="A49" s="15" t="s">
        <v>52</v>
      </c>
      <c r="B49" s="13">
        <v>0</v>
      </c>
      <c r="C49" s="85">
        <v>0</v>
      </c>
      <c r="D49" s="41">
        <f t="shared" si="3"/>
        <v>0</v>
      </c>
      <c r="E49" s="85">
        <v>0</v>
      </c>
      <c r="F49" s="85">
        <v>0</v>
      </c>
      <c r="G49" s="22">
        <f t="shared" si="4"/>
        <v>0</v>
      </c>
      <c r="H49" s="51" t="str">
        <f t="shared" si="5"/>
        <v> </v>
      </c>
      <c r="I49" s="79"/>
    </row>
    <row r="50" spans="1:9" s="24" customFormat="1" ht="12.75" customHeight="1">
      <c r="A50" s="15" t="s">
        <v>63</v>
      </c>
      <c r="B50" s="13">
        <v>78.888619221</v>
      </c>
      <c r="C50" s="85">
        <v>21.784007029</v>
      </c>
      <c r="D50" s="41">
        <f t="shared" si="3"/>
        <v>27.613624429113017</v>
      </c>
      <c r="E50" s="85">
        <v>56.691931295</v>
      </c>
      <c r="F50" s="85">
        <v>8.625604088</v>
      </c>
      <c r="G50" s="22">
        <f t="shared" si="4"/>
        <v>15.214870777846903</v>
      </c>
      <c r="H50" s="51">
        <f t="shared" si="5"/>
        <v>-60.40396022404351</v>
      </c>
      <c r="I50" s="79"/>
    </row>
    <row r="51" spans="1:9" s="24" customFormat="1" ht="12.75" customHeight="1" hidden="1">
      <c r="A51" s="15" t="s">
        <v>51</v>
      </c>
      <c r="B51" s="13">
        <v>65.183619221</v>
      </c>
      <c r="C51" s="85">
        <v>21.784007029</v>
      </c>
      <c r="D51" s="41">
        <f t="shared" si="3"/>
        <v>33.41944999270908</v>
      </c>
      <c r="E51" s="85">
        <v>52.691931295</v>
      </c>
      <c r="F51" s="85">
        <v>8.625604088</v>
      </c>
      <c r="G51" s="22">
        <f t="shared" si="4"/>
        <v>16.36987651811216</v>
      </c>
      <c r="H51" s="51">
        <f t="shared" si="5"/>
        <v>-60.40396022404351</v>
      </c>
      <c r="I51" s="79"/>
    </row>
    <row r="52" spans="1:9" s="24" customFormat="1" ht="12.75" customHeight="1" hidden="1">
      <c r="A52" s="15" t="s">
        <v>52</v>
      </c>
      <c r="B52" s="13">
        <v>13.705</v>
      </c>
      <c r="C52" s="85">
        <v>0</v>
      </c>
      <c r="D52" s="41">
        <f t="shared" si="3"/>
        <v>0</v>
      </c>
      <c r="E52" s="85">
        <v>4</v>
      </c>
      <c r="F52" s="85">
        <v>0</v>
      </c>
      <c r="G52" s="22">
        <f t="shared" si="4"/>
        <v>0</v>
      </c>
      <c r="H52" s="51" t="str">
        <f t="shared" si="5"/>
        <v> </v>
      </c>
      <c r="I52" s="79"/>
    </row>
    <row r="53" spans="1:9" s="24" customFormat="1" ht="12.75" customHeight="1">
      <c r="A53" s="15" t="s">
        <v>64</v>
      </c>
      <c r="B53" s="13">
        <v>4448.662207978001</v>
      </c>
      <c r="C53" s="85">
        <v>2037.311082554</v>
      </c>
      <c r="D53" s="41">
        <f t="shared" si="3"/>
        <v>45.79603906316806</v>
      </c>
      <c r="E53" s="85">
        <v>8863.985208347</v>
      </c>
      <c r="F53" s="85">
        <v>1655.938461445</v>
      </c>
      <c r="G53" s="22">
        <f t="shared" si="4"/>
        <v>18.681647391352175</v>
      </c>
      <c r="H53" s="51">
        <f t="shared" si="5"/>
        <v>-18.719410323479238</v>
      </c>
      <c r="I53" s="79"/>
    </row>
    <row r="54" spans="1:9" s="24" customFormat="1" ht="12.75" customHeight="1" hidden="1">
      <c r="A54" s="15" t="s">
        <v>51</v>
      </c>
      <c r="B54" s="13">
        <v>3126.4645461870005</v>
      </c>
      <c r="C54" s="85">
        <v>1194.352955635</v>
      </c>
      <c r="D54" s="41">
        <f t="shared" si="3"/>
        <v>38.20139131568336</v>
      </c>
      <c r="E54" s="85">
        <v>3441.2892827800006</v>
      </c>
      <c r="F54" s="85">
        <v>1217.828696585</v>
      </c>
      <c r="G54" s="22">
        <f t="shared" si="4"/>
        <v>35.388733596996325</v>
      </c>
      <c r="H54" s="51">
        <f t="shared" si="5"/>
        <v>1.9655614229646972</v>
      </c>
      <c r="I54" s="79"/>
    </row>
    <row r="55" spans="1:9" s="24" customFormat="1" ht="12.75" customHeight="1" hidden="1">
      <c r="A55" s="15" t="s">
        <v>52</v>
      </c>
      <c r="B55" s="13">
        <v>1322.197661791</v>
      </c>
      <c r="C55" s="85">
        <v>842.9581269189999</v>
      </c>
      <c r="D55" s="41">
        <f t="shared" si="3"/>
        <v>63.754319893226864</v>
      </c>
      <c r="E55" s="85">
        <v>5422.695925566999</v>
      </c>
      <c r="F55" s="85">
        <v>438.1097648599999</v>
      </c>
      <c r="G55" s="22">
        <f t="shared" si="4"/>
        <v>8.079187379738446</v>
      </c>
      <c r="H55" s="51">
        <f t="shared" si="5"/>
        <v>-48.027102311560256</v>
      </c>
      <c r="I55" s="79"/>
    </row>
    <row r="56" spans="1:9" s="24" customFormat="1" ht="12.75">
      <c r="A56" s="15" t="s">
        <v>18</v>
      </c>
      <c r="B56" s="13">
        <v>6225.272769046999</v>
      </c>
      <c r="C56" s="85">
        <v>2217.732608656</v>
      </c>
      <c r="D56" s="41">
        <f t="shared" si="3"/>
        <v>35.624665632049144</v>
      </c>
      <c r="E56" s="85">
        <v>8631.889748319001</v>
      </c>
      <c r="F56" s="85">
        <v>3361.731097834</v>
      </c>
      <c r="G56" s="22">
        <f t="shared" si="4"/>
        <v>38.94548234340775</v>
      </c>
      <c r="H56" s="51">
        <f t="shared" si="5"/>
        <v>51.584148815455734</v>
      </c>
      <c r="I56" s="79"/>
    </row>
    <row r="57" spans="1:9" s="24" customFormat="1" ht="12.75">
      <c r="A57" s="15" t="s">
        <v>19</v>
      </c>
      <c r="B57" s="13">
        <v>1947.414227031</v>
      </c>
      <c r="C57" s="85">
        <v>628.063611134</v>
      </c>
      <c r="D57" s="41">
        <f t="shared" si="3"/>
        <v>32.251156554994296</v>
      </c>
      <c r="E57" s="85">
        <v>3305.92647922</v>
      </c>
      <c r="F57" s="85">
        <v>1075.460606229</v>
      </c>
      <c r="G57" s="22">
        <f t="shared" si="4"/>
        <v>32.53129230153793</v>
      </c>
      <c r="H57" s="51">
        <f t="shared" si="5"/>
        <v>71.23434428675185</v>
      </c>
      <c r="I57" s="79"/>
    </row>
    <row r="58" spans="1:9" s="24" customFormat="1" ht="12.75" customHeight="1">
      <c r="A58" s="15" t="s">
        <v>53</v>
      </c>
      <c r="B58" s="13">
        <v>435.652045622</v>
      </c>
      <c r="C58" s="85">
        <v>150.890624684</v>
      </c>
      <c r="D58" s="41">
        <f t="shared" si="3"/>
        <v>34.6355827317571</v>
      </c>
      <c r="E58" s="85">
        <v>514.162842444</v>
      </c>
      <c r="F58" s="85">
        <v>252.15403138700003</v>
      </c>
      <c r="G58" s="22">
        <f t="shared" si="4"/>
        <v>49.04166745858601</v>
      </c>
      <c r="H58" s="35">
        <f t="shared" si="5"/>
        <v>67.11046953054182</v>
      </c>
      <c r="I58" s="79"/>
    </row>
    <row r="59" spans="1:9" s="24" customFormat="1" ht="25.5" customHeight="1">
      <c r="A59" s="65" t="s">
        <v>54</v>
      </c>
      <c r="B59" s="13">
        <v>59.738348374000005</v>
      </c>
      <c r="C59" s="85">
        <v>29</v>
      </c>
      <c r="D59" s="41">
        <f t="shared" si="3"/>
        <v>48.54503144017571</v>
      </c>
      <c r="E59" s="85">
        <v>215.889782583</v>
      </c>
      <c r="F59" s="85">
        <v>183.689</v>
      </c>
      <c r="G59" s="22">
        <f t="shared" si="4"/>
        <v>85.08461947678315</v>
      </c>
      <c r="H59" s="35">
        <f t="shared" si="5"/>
        <v>533.4103448275862</v>
      </c>
      <c r="I59" s="79"/>
    </row>
    <row r="60" spans="1:9" s="24" customFormat="1" ht="12.75" customHeight="1">
      <c r="A60" s="65" t="s">
        <v>55</v>
      </c>
      <c r="B60" s="13">
        <v>246.74531661700004</v>
      </c>
      <c r="C60" s="85">
        <v>77.023327141</v>
      </c>
      <c r="D60" s="41">
        <f t="shared" si="3"/>
        <v>31.215719997051128</v>
      </c>
      <c r="E60" s="85">
        <v>159.961795007</v>
      </c>
      <c r="F60" s="85">
        <v>35.453078796</v>
      </c>
      <c r="G60" s="22">
        <f t="shared" si="4"/>
        <v>22.163466466757612</v>
      </c>
      <c r="H60" s="35">
        <f t="shared" si="5"/>
        <v>-53.970985009386716</v>
      </c>
      <c r="I60" s="79"/>
    </row>
    <row r="61" spans="1:9" s="24" customFormat="1" ht="25.5" customHeight="1">
      <c r="A61" s="65" t="s">
        <v>56</v>
      </c>
      <c r="B61" s="13">
        <v>36.449636166999994</v>
      </c>
      <c r="C61" s="85">
        <v>18.949607477</v>
      </c>
      <c r="D61" s="41">
        <f t="shared" si="3"/>
        <v>51.988468115783824</v>
      </c>
      <c r="E61" s="85">
        <v>29.346168824</v>
      </c>
      <c r="F61" s="85">
        <v>4.999381025000001</v>
      </c>
      <c r="G61" s="22">
        <f t="shared" si="4"/>
        <v>17.035889948644293</v>
      </c>
      <c r="H61" s="35">
        <f t="shared" si="5"/>
        <v>-73.6174956073999</v>
      </c>
      <c r="I61" s="79"/>
    </row>
    <row r="62" spans="1:9" s="24" customFormat="1" ht="12.75" customHeight="1">
      <c r="A62" s="15" t="s">
        <v>57</v>
      </c>
      <c r="B62" s="13">
        <v>63.180410667</v>
      </c>
      <c r="C62" s="85">
        <v>12.462623586</v>
      </c>
      <c r="D62" s="41">
        <f t="shared" si="3"/>
        <v>19.725455175791378</v>
      </c>
      <c r="E62" s="85">
        <v>79.265752233</v>
      </c>
      <c r="F62" s="85">
        <v>15.283165086</v>
      </c>
      <c r="G62" s="22">
        <f t="shared" si="4"/>
        <v>19.280918499423887</v>
      </c>
      <c r="H62" s="35">
        <f t="shared" si="5"/>
        <v>22.632004252848347</v>
      </c>
      <c r="I62" s="79"/>
    </row>
    <row r="63" spans="1:9" s="24" customFormat="1" ht="12.75" customHeight="1">
      <c r="A63" s="15" t="s">
        <v>58</v>
      </c>
      <c r="B63" s="13">
        <v>29.538333797</v>
      </c>
      <c r="C63" s="85">
        <v>13.45506648</v>
      </c>
      <c r="D63" s="41">
        <f t="shared" si="3"/>
        <v>45.551203302355994</v>
      </c>
      <c r="E63" s="85">
        <v>29.699343797</v>
      </c>
      <c r="F63" s="85">
        <v>12.729406480000002</v>
      </c>
      <c r="G63" s="22">
        <f t="shared" si="4"/>
        <v>42.86090146303444</v>
      </c>
      <c r="H63" s="35">
        <f t="shared" si="5"/>
        <v>-5.3932100675878445</v>
      </c>
      <c r="I63" s="79"/>
    </row>
    <row r="64" spans="1:9" s="24" customFormat="1" ht="12.75" customHeight="1">
      <c r="A64" s="15" t="s">
        <v>59</v>
      </c>
      <c r="B64" s="13">
        <v>1511.762181409</v>
      </c>
      <c r="C64" s="85">
        <v>477.17298645000005</v>
      </c>
      <c r="D64" s="41">
        <f t="shared" si="3"/>
        <v>31.56402457463666</v>
      </c>
      <c r="E64" s="85">
        <v>2791.763636776</v>
      </c>
      <c r="F64" s="85">
        <v>823.3065748419999</v>
      </c>
      <c r="G64" s="22">
        <f t="shared" si="4"/>
        <v>29.490554429341852</v>
      </c>
      <c r="H64" s="35">
        <f t="shared" si="5"/>
        <v>72.53838717214748</v>
      </c>
      <c r="I64" s="79"/>
    </row>
    <row r="65" spans="1:9" s="24" customFormat="1" ht="12.75" customHeight="1">
      <c r="A65" s="15" t="s">
        <v>60</v>
      </c>
      <c r="B65" s="13">
        <v>323.913923632</v>
      </c>
      <c r="C65" s="85">
        <v>151.740026199</v>
      </c>
      <c r="D65" s="41">
        <f t="shared" si="3"/>
        <v>46.84578683668828</v>
      </c>
      <c r="E65" s="85">
        <v>382.848323602</v>
      </c>
      <c r="F65" s="85">
        <v>173.306574842</v>
      </c>
      <c r="G65" s="22">
        <f t="shared" si="4"/>
        <v>45.26768544040052</v>
      </c>
      <c r="H65" s="35">
        <f t="shared" si="5"/>
        <v>14.212827810321116</v>
      </c>
      <c r="I65" s="79"/>
    </row>
    <row r="66" spans="1:9" s="24" customFormat="1" ht="12.75" customHeight="1">
      <c r="A66" s="15" t="s">
        <v>61</v>
      </c>
      <c r="B66" s="13">
        <v>0</v>
      </c>
      <c r="C66" s="85">
        <v>0</v>
      </c>
      <c r="D66" s="41">
        <f t="shared" si="3"/>
        <v>0</v>
      </c>
      <c r="E66" s="85">
        <v>0</v>
      </c>
      <c r="F66" s="85">
        <v>0</v>
      </c>
      <c r="G66" s="22">
        <f t="shared" si="4"/>
        <v>0</v>
      </c>
      <c r="H66" s="35" t="str">
        <f t="shared" si="5"/>
        <v> </v>
      </c>
      <c r="I66" s="79"/>
    </row>
    <row r="67" spans="1:9" s="24" customFormat="1" ht="12.75" customHeight="1">
      <c r="A67" s="15" t="s">
        <v>62</v>
      </c>
      <c r="B67" s="13">
        <v>1187.848257777</v>
      </c>
      <c r="C67" s="85">
        <v>325.432960251</v>
      </c>
      <c r="D67" s="41">
        <f t="shared" si="3"/>
        <v>27.39684619818628</v>
      </c>
      <c r="E67" s="85">
        <v>2408.915313174</v>
      </c>
      <c r="F67" s="85">
        <v>650</v>
      </c>
      <c r="G67" s="22">
        <f t="shared" si="4"/>
        <v>26.983098843087035</v>
      </c>
      <c r="H67" s="35">
        <f t="shared" si="5"/>
        <v>99.7339173938214</v>
      </c>
      <c r="I67" s="79"/>
    </row>
    <row r="68" spans="1:9" s="24" customFormat="1" ht="12.75">
      <c r="A68" s="15"/>
      <c r="B68" s="13"/>
      <c r="C68" s="85"/>
      <c r="D68" s="41"/>
      <c r="E68" s="85"/>
      <c r="F68" s="85"/>
      <c r="G68" s="22"/>
      <c r="H68" s="35"/>
      <c r="I68" s="79"/>
    </row>
    <row r="69" spans="1:9" s="24" customFormat="1" ht="13.5">
      <c r="A69" s="28" t="s">
        <v>20</v>
      </c>
      <c r="B69" s="17">
        <v>3527.265547264993</v>
      </c>
      <c r="C69" s="88">
        <v>769.8448154090006</v>
      </c>
      <c r="D69" s="44">
        <f>_xlfn.IFERROR((C69/B69*100),0)</f>
        <v>21.825541771470274</v>
      </c>
      <c r="E69" s="88">
        <v>-5133.94130779399</v>
      </c>
      <c r="F69" s="88">
        <v>-3240.3200661330047</v>
      </c>
      <c r="G69" s="29">
        <f>_xlfn.IFERROR((F69/E69*100),0)</f>
        <v>63.11564297031946</v>
      </c>
      <c r="H69" s="91">
        <f>IF(C69&lt;&gt;0,F69/C69*100-100," ")</f>
        <v>-520.905616466547</v>
      </c>
      <c r="I69" s="79"/>
    </row>
    <row r="70" spans="1:9" s="24" customFormat="1" ht="7.5" customHeight="1">
      <c r="A70" s="25"/>
      <c r="B70" s="18"/>
      <c r="C70" s="89"/>
      <c r="D70" s="42"/>
      <c r="E70" s="89"/>
      <c r="F70" s="89"/>
      <c r="G70" s="27"/>
      <c r="H70" s="36"/>
      <c r="I70" s="79"/>
    </row>
    <row r="71" spans="1:9" s="10" customFormat="1" ht="6.75" customHeight="1">
      <c r="A71" s="25"/>
      <c r="B71" s="26"/>
      <c r="C71" s="86"/>
      <c r="D71" s="42"/>
      <c r="E71" s="86"/>
      <c r="F71" s="86"/>
      <c r="G71" s="27"/>
      <c r="H71" s="36"/>
      <c r="I71" s="79"/>
    </row>
    <row r="72" spans="1:11" s="14" customFormat="1" ht="12.75" outlineLevel="2">
      <c r="A72" s="62" t="s">
        <v>21</v>
      </c>
      <c r="B72" s="11">
        <v>7082.689659597001</v>
      </c>
      <c r="C72" s="84">
        <v>1771.9915408899997</v>
      </c>
      <c r="D72" s="40">
        <f>_xlfn.IFERROR((C72/B72*100),0)</f>
        <v>25.018624647614796</v>
      </c>
      <c r="E72" s="84">
        <v>9304.321652432</v>
      </c>
      <c r="F72" s="84">
        <v>2427.34381012</v>
      </c>
      <c r="G72" s="21">
        <f>_xlfn.IFERROR((F72/E72*100),0)</f>
        <v>26.08834798274124</v>
      </c>
      <c r="H72" s="34">
        <f>IF(C72&lt;&gt;0,F72/C72*100-100," ")</f>
        <v>36.983938924496414</v>
      </c>
      <c r="I72" s="79"/>
      <c r="J72" s="81"/>
      <c r="K72" s="80"/>
    </row>
    <row r="73" spans="1:10" s="24" customFormat="1" ht="12.75">
      <c r="A73" s="15" t="s">
        <v>22</v>
      </c>
      <c r="B73" s="13">
        <v>6996.073753562001</v>
      </c>
      <c r="C73" s="85">
        <v>1707.357234658</v>
      </c>
      <c r="D73" s="41">
        <f>_xlfn.IFERROR((C73/B73*100),0)</f>
        <v>24.404505938616087</v>
      </c>
      <c r="E73" s="85">
        <v>9181.728211241</v>
      </c>
      <c r="F73" s="85">
        <v>2401.822635008</v>
      </c>
      <c r="G73" s="22">
        <f>_xlfn.IFERROR((F73/E73*100),0)</f>
        <v>26.158720665108536</v>
      </c>
      <c r="H73" s="35">
        <f>IF(C73&lt;&gt;0,F73/C73*100-100," ")</f>
        <v>40.67487379049342</v>
      </c>
      <c r="I73" s="79"/>
      <c r="J73" s="82"/>
    </row>
    <row r="74" spans="1:10" s="24" customFormat="1" ht="12.75">
      <c r="A74" s="15" t="s">
        <v>23</v>
      </c>
      <c r="B74" s="13">
        <v>86.615906035</v>
      </c>
      <c r="C74" s="85">
        <v>23.535337734</v>
      </c>
      <c r="D74" s="41">
        <f>_xlfn.IFERROR((C74/B74*100),0)</f>
        <v>27.172073596378215</v>
      </c>
      <c r="E74" s="85">
        <v>122.593441191</v>
      </c>
      <c r="F74" s="85">
        <v>25.521175112</v>
      </c>
      <c r="G74" s="22">
        <f>_xlfn.IFERROR((F74/E74*100),0)</f>
        <v>20.817732877110558</v>
      </c>
      <c r="H74" s="35">
        <f>IF(C74&lt;&gt;0,F74/C74*100-100," ")</f>
        <v>8.43768379465908</v>
      </c>
      <c r="I74" s="79"/>
      <c r="J74" s="83"/>
    </row>
    <row r="75" spans="1:10" s="24" customFormat="1" ht="13.5" customHeight="1">
      <c r="A75" s="15" t="s">
        <v>69</v>
      </c>
      <c r="B75" s="13"/>
      <c r="C75" s="85"/>
      <c r="D75" s="41">
        <v>0</v>
      </c>
      <c r="E75" s="85"/>
      <c r="F75" s="85">
        <v>0</v>
      </c>
      <c r="G75" s="22">
        <v>0</v>
      </c>
      <c r="H75" s="35">
        <v>0</v>
      </c>
      <c r="I75" s="79"/>
      <c r="J75" s="82"/>
    </row>
    <row r="76" spans="1:9" s="24" customFormat="1" ht="13.5">
      <c r="A76" s="28" t="s">
        <v>24</v>
      </c>
      <c r="B76" s="19">
        <v>-3555.424112332008</v>
      </c>
      <c r="C76" s="90">
        <v>-1002.1467254809993</v>
      </c>
      <c r="D76" s="45">
        <f>_xlfn.IFERROR((C76/B76*100),0)</f>
        <v>28.186418661139413</v>
      </c>
      <c r="E76" s="90">
        <v>-14438.26296022599</v>
      </c>
      <c r="F76" s="90">
        <v>-5667.663876253005</v>
      </c>
      <c r="G76" s="45">
        <f>_xlfn.IFERROR((F76/E76*100),0)</f>
        <v>39.25447189780434</v>
      </c>
      <c r="H76" s="67">
        <f>IF(C76&lt;&gt;0,F76/C76*100-100," ")</f>
        <v>465.5523020875712</v>
      </c>
      <c r="I76" s="79"/>
    </row>
    <row r="77" spans="1:9" s="24" customFormat="1" ht="5.25" customHeight="1">
      <c r="A77" s="15"/>
      <c r="B77" s="13"/>
      <c r="C77" s="13"/>
      <c r="D77" s="41"/>
      <c r="E77" s="13"/>
      <c r="F77" s="13"/>
      <c r="G77" s="22"/>
      <c r="H77" s="35"/>
      <c r="I77" s="79"/>
    </row>
    <row r="78" spans="1:9" s="24" customFormat="1" ht="25.5">
      <c r="A78" s="30" t="s">
        <v>25</v>
      </c>
      <c r="B78" s="13"/>
      <c r="C78" s="13"/>
      <c r="D78" s="46"/>
      <c r="E78" s="13"/>
      <c r="F78" s="13"/>
      <c r="G78" s="31"/>
      <c r="H78" s="37"/>
      <c r="I78" s="79"/>
    </row>
    <row r="79" spans="1:9" s="24" customFormat="1" ht="7.5" customHeight="1">
      <c r="A79" s="62"/>
      <c r="B79" s="13"/>
      <c r="C79" s="13"/>
      <c r="D79" s="40"/>
      <c r="E79" s="13"/>
      <c r="F79" s="13"/>
      <c r="G79" s="21"/>
      <c r="H79" s="34"/>
      <c r="I79" s="79"/>
    </row>
    <row r="80" spans="1:9" s="14" customFormat="1" ht="12.75" outlineLevel="2">
      <c r="A80" s="62" t="s">
        <v>26</v>
      </c>
      <c r="B80" s="11">
        <v>634.517681799</v>
      </c>
      <c r="C80" s="11">
        <v>2425.998396122123</v>
      </c>
      <c r="D80" s="40">
        <f aca="true" t="shared" si="6" ref="D80:D85">_xlfn.IFERROR((C80/B80*100),0)</f>
        <v>382.33739826506854</v>
      </c>
      <c r="E80" s="11">
        <v>1258.240489651</v>
      </c>
      <c r="F80" s="11">
        <v>10439.166483330999</v>
      </c>
      <c r="G80" s="21">
        <f aca="true" t="shared" si="7" ref="G80:G92">_xlfn.IFERROR((F80/E80*100),0)</f>
        <v>829.6638495735045</v>
      </c>
      <c r="H80" s="34">
        <f aca="true" t="shared" si="8" ref="H80:H85">IF(C80&lt;&gt;0,F80/C80*100-100," ")</f>
        <v>330.3039317757858</v>
      </c>
      <c r="I80" s="79"/>
    </row>
    <row r="81" spans="1:9" s="24" customFormat="1" ht="12.75" customHeight="1">
      <c r="A81" s="15" t="s">
        <v>27</v>
      </c>
      <c r="B81" s="13">
        <v>634.517681799</v>
      </c>
      <c r="C81" s="13">
        <v>2425.998396122123</v>
      </c>
      <c r="D81" s="41">
        <f t="shared" si="6"/>
        <v>382.33739826506854</v>
      </c>
      <c r="E81" s="13">
        <v>1258.240489651</v>
      </c>
      <c r="F81" s="13">
        <v>10439.166483330999</v>
      </c>
      <c r="G81" s="22">
        <f t="shared" si="7"/>
        <v>829.6638495735045</v>
      </c>
      <c r="H81" s="35">
        <f t="shared" si="8"/>
        <v>330.3039317757858</v>
      </c>
      <c r="I81" s="79"/>
    </row>
    <row r="82" spans="1:9" s="24" customFormat="1" ht="12.75" customHeight="1">
      <c r="A82" s="15" t="s">
        <v>28</v>
      </c>
      <c r="B82" s="13">
        <v>0</v>
      </c>
      <c r="C82" s="13">
        <v>0</v>
      </c>
      <c r="D82" s="41">
        <f t="shared" si="6"/>
        <v>0</v>
      </c>
      <c r="E82" s="13">
        <v>0</v>
      </c>
      <c r="F82" s="13">
        <v>0</v>
      </c>
      <c r="G82" s="22">
        <f t="shared" si="7"/>
        <v>0</v>
      </c>
      <c r="H82" s="35" t="str">
        <f t="shared" si="8"/>
        <v> </v>
      </c>
      <c r="I82" s="79"/>
    </row>
    <row r="83" spans="1:9" s="14" customFormat="1" ht="12.75" outlineLevel="2">
      <c r="A83" s="62" t="s">
        <v>29</v>
      </c>
      <c r="B83" s="11">
        <v>4189.941794131</v>
      </c>
      <c r="C83" s="11">
        <v>3781.644133637</v>
      </c>
      <c r="D83" s="40">
        <f t="shared" si="6"/>
        <v>90.2552903941072</v>
      </c>
      <c r="E83" s="11">
        <v>15696.503449877</v>
      </c>
      <c r="F83" s="11">
        <v>17560.810068163002</v>
      </c>
      <c r="G83" s="21">
        <f t="shared" si="7"/>
        <v>111.87720962339935</v>
      </c>
      <c r="H83" s="34">
        <f t="shared" si="8"/>
        <v>364.36971453667365</v>
      </c>
      <c r="I83" s="79"/>
    </row>
    <row r="84" spans="1:9" s="24" customFormat="1" ht="15" customHeight="1">
      <c r="A84" s="15" t="s">
        <v>27</v>
      </c>
      <c r="B84" s="13">
        <v>2677.922474476</v>
      </c>
      <c r="C84" s="13">
        <v>702.9603757330001</v>
      </c>
      <c r="D84" s="47">
        <f t="shared" si="6"/>
        <v>26.25021382930629</v>
      </c>
      <c r="E84" s="13">
        <v>7047.579654535</v>
      </c>
      <c r="F84" s="13">
        <v>5078.001286463001</v>
      </c>
      <c r="G84" s="22">
        <f t="shared" si="7"/>
        <v>72.05312370177174</v>
      </c>
      <c r="H84" s="35">
        <f t="shared" si="8"/>
        <v>622.3737584309785</v>
      </c>
      <c r="I84" s="79"/>
    </row>
    <row r="85" spans="1:9" s="24" customFormat="1" ht="12.75" customHeight="1">
      <c r="A85" s="15" t="s">
        <v>28</v>
      </c>
      <c r="B85" s="13">
        <v>1512.0193196550003</v>
      </c>
      <c r="C85" s="13">
        <v>3078.6837579040002</v>
      </c>
      <c r="D85" s="47">
        <f t="shared" si="6"/>
        <v>203.61404896641585</v>
      </c>
      <c r="E85" s="13">
        <v>8648.923795342</v>
      </c>
      <c r="F85" s="13">
        <v>12482.808781700001</v>
      </c>
      <c r="G85" s="22">
        <f t="shared" si="7"/>
        <v>144.32788491468494</v>
      </c>
      <c r="H85" s="35">
        <f t="shared" si="8"/>
        <v>305.45927296535405</v>
      </c>
      <c r="I85" s="79"/>
    </row>
    <row r="86" spans="1:9" s="24" customFormat="1" ht="6" customHeight="1">
      <c r="A86" s="15"/>
      <c r="B86" s="13"/>
      <c r="C86" s="13"/>
      <c r="D86" s="47"/>
      <c r="E86" s="13"/>
      <c r="F86" s="13"/>
      <c r="G86" s="22"/>
      <c r="H86" s="35"/>
      <c r="I86" s="79"/>
    </row>
    <row r="87" spans="1:9" s="10" customFormat="1" ht="12.75">
      <c r="A87" s="62" t="s">
        <v>30</v>
      </c>
      <c r="B87" s="11">
        <v>-250</v>
      </c>
      <c r="C87" s="11">
        <v>691.0957691479999</v>
      </c>
      <c r="D87" s="48"/>
      <c r="E87" s="11">
        <v>-226.522247848</v>
      </c>
      <c r="F87" s="11">
        <v>-68.16171353700001</v>
      </c>
      <c r="G87" s="48">
        <f t="shared" si="7"/>
        <v>30.09051613452891</v>
      </c>
      <c r="H87" s="54">
        <f aca="true" t="shared" si="9" ref="H87:H93">IF(C87&lt;&gt;0,F87/C87*100-100," ")</f>
        <v>-109.86284630580671</v>
      </c>
      <c r="I87" s="79"/>
    </row>
    <row r="88" spans="1:9" s="32" customFormat="1" ht="12.75" customHeight="1">
      <c r="A88" s="15" t="s">
        <v>31</v>
      </c>
      <c r="B88" s="57">
        <v>0</v>
      </c>
      <c r="C88" s="57">
        <v>1921.9666331580001</v>
      </c>
      <c r="D88" s="58">
        <f>_xlfn.IFERROR((C88/B88*100),0)</f>
        <v>0</v>
      </c>
      <c r="E88" s="57">
        <v>0</v>
      </c>
      <c r="F88" s="57">
        <v>0</v>
      </c>
      <c r="G88" s="49">
        <f t="shared" si="7"/>
        <v>0</v>
      </c>
      <c r="H88" s="55">
        <f t="shared" si="9"/>
        <v>-100</v>
      </c>
      <c r="I88" s="79"/>
    </row>
    <row r="89" spans="1:9" s="32" customFormat="1" ht="12.75" customHeight="1">
      <c r="A89" s="15" t="s">
        <v>32</v>
      </c>
      <c r="B89" s="57">
        <v>250</v>
      </c>
      <c r="C89" s="57">
        <v>1230.87086401</v>
      </c>
      <c r="D89" s="58">
        <f>_xlfn.IFERROR((C89/B89*100),0)</f>
        <v>492.34834560400003</v>
      </c>
      <c r="E89" s="57">
        <v>226.522247848</v>
      </c>
      <c r="F89" s="57">
        <v>68.16171353700001</v>
      </c>
      <c r="G89" s="49">
        <f t="shared" si="7"/>
        <v>30.09051613452891</v>
      </c>
      <c r="H89" s="55">
        <f t="shared" si="9"/>
        <v>-94.46231806032527</v>
      </c>
      <c r="I89" s="79"/>
    </row>
    <row r="90" spans="1:9" s="32" customFormat="1" ht="6.75" customHeight="1">
      <c r="A90" s="66"/>
      <c r="B90" s="57"/>
      <c r="C90" s="57"/>
      <c r="D90" s="58"/>
      <c r="E90" s="57"/>
      <c r="F90" s="57"/>
      <c r="G90" s="49"/>
      <c r="H90" s="55" t="str">
        <f t="shared" si="9"/>
        <v> </v>
      </c>
      <c r="I90" s="79"/>
    </row>
    <row r="91" spans="1:9" s="32" customFormat="1" ht="12.75">
      <c r="A91" s="62" t="s">
        <v>33</v>
      </c>
      <c r="B91" s="59">
        <v>3220.574777986</v>
      </c>
      <c r="C91" s="59">
        <v>2442.221853459123</v>
      </c>
      <c r="D91" s="60">
        <f>_xlfn.IFERROR((C91/B91*100),0)</f>
        <v>75.8318630001312</v>
      </c>
      <c r="E91" s="59">
        <v>3220.574777986</v>
      </c>
      <c r="F91" s="59">
        <v>0</v>
      </c>
      <c r="G91" s="50">
        <f t="shared" si="7"/>
        <v>0</v>
      </c>
      <c r="H91" s="56">
        <f t="shared" si="9"/>
        <v>-100</v>
      </c>
      <c r="I91" s="79"/>
    </row>
    <row r="92" spans="1:9" s="32" customFormat="1" ht="12.75">
      <c r="A92" s="12" t="s">
        <v>66</v>
      </c>
      <c r="B92" s="57">
        <v>3220.574777986</v>
      </c>
      <c r="C92" s="57">
        <v>2442.221853459123</v>
      </c>
      <c r="D92" s="58">
        <f>_xlfn.IFERROR((C92/B92*100),0)</f>
        <v>75.8318630001312</v>
      </c>
      <c r="E92" s="57">
        <v>3220.574777986</v>
      </c>
      <c r="F92" s="57">
        <v>0</v>
      </c>
      <c r="G92" s="49">
        <f t="shared" si="7"/>
        <v>0</v>
      </c>
      <c r="H92" s="55">
        <f t="shared" si="9"/>
        <v>-100</v>
      </c>
      <c r="I92" s="79"/>
    </row>
    <row r="93" spans="2:9" s="32" customFormat="1" ht="7.5" customHeight="1">
      <c r="B93" s="57"/>
      <c r="C93" s="57"/>
      <c r="D93" s="58"/>
      <c r="E93" s="57"/>
      <c r="F93" s="116"/>
      <c r="G93" s="49"/>
      <c r="H93" s="55" t="str">
        <f t="shared" si="9"/>
        <v> </v>
      </c>
      <c r="I93" s="79"/>
    </row>
    <row r="94" spans="1:9" s="32" customFormat="1" ht="12.75" customHeight="1" hidden="1">
      <c r="A94" s="10" t="s">
        <v>34</v>
      </c>
      <c r="B94" s="59">
        <v>-7.275957614183426E-12</v>
      </c>
      <c r="C94" s="59">
        <v>353.4990120338775</v>
      </c>
      <c r="D94" s="60"/>
      <c r="E94" s="59">
        <v>0</v>
      </c>
      <c r="F94" s="116">
        <v>1453.9797085789996</v>
      </c>
      <c r="G94" s="49"/>
      <c r="H94" s="56"/>
      <c r="I94" s="79"/>
    </row>
    <row r="95" spans="2:9" ht="14.25">
      <c r="B95" s="61"/>
      <c r="D95" s="61"/>
      <c r="E95" s="61"/>
      <c r="F95" s="117">
        <f>IF($A95="","",#REF!)</f>
      </c>
      <c r="I95" s="79"/>
    </row>
    <row r="96" spans="1:9" ht="15">
      <c r="A96" s="4" t="s">
        <v>92</v>
      </c>
      <c r="B96" s="61"/>
      <c r="D96" s="61"/>
      <c r="E96" s="61"/>
      <c r="F96" s="117"/>
      <c r="I96" s="79"/>
    </row>
    <row r="97" spans="1:12" ht="14.25">
      <c r="A97" s="38" t="s">
        <v>65</v>
      </c>
      <c r="B97" s="61"/>
      <c r="D97" s="61"/>
      <c r="E97" s="61"/>
      <c r="F97" s="71"/>
      <c r="G97" s="71"/>
      <c r="H97" s="71"/>
      <c r="I97" s="79"/>
      <c r="J97" s="71"/>
      <c r="K97" s="71"/>
      <c r="L97" s="71"/>
    </row>
    <row r="98" spans="2:12" ht="14.25">
      <c r="B98" s="61"/>
      <c r="D98" s="61"/>
      <c r="E98" s="61"/>
      <c r="F98" s="71"/>
      <c r="G98" s="71"/>
      <c r="H98" s="71"/>
      <c r="I98" s="79"/>
      <c r="J98" s="71"/>
      <c r="K98" s="71"/>
      <c r="L98" s="71"/>
    </row>
    <row r="99" spans="2:12" ht="14.25">
      <c r="B99" s="61"/>
      <c r="D99" s="61"/>
      <c r="E99" s="61"/>
      <c r="F99" s="71"/>
      <c r="G99" s="71"/>
      <c r="H99" s="71"/>
      <c r="I99" s="72"/>
      <c r="J99" s="71"/>
      <c r="K99" s="71"/>
      <c r="L99" s="71"/>
    </row>
    <row r="100" spans="2:12" ht="14.25">
      <c r="B100" s="61"/>
      <c r="D100" s="61"/>
      <c r="E100" s="61"/>
      <c r="F100" s="71"/>
      <c r="G100" s="71"/>
      <c r="H100" s="71"/>
      <c r="I100" s="72"/>
      <c r="J100" s="71"/>
      <c r="K100" s="71"/>
      <c r="L100" s="71"/>
    </row>
    <row r="101" spans="2:12" ht="14.25">
      <c r="B101" s="61"/>
      <c r="D101" s="61"/>
      <c r="E101" s="61"/>
      <c r="F101" s="71"/>
      <c r="G101" s="71"/>
      <c r="H101" s="71"/>
      <c r="I101" s="72"/>
      <c r="J101" s="71"/>
      <c r="K101" s="71"/>
      <c r="L101" s="71"/>
    </row>
    <row r="102" spans="2:12" ht="14.25">
      <c r="B102" s="61"/>
      <c r="D102" s="61"/>
      <c r="E102" s="61"/>
      <c r="F102" s="71"/>
      <c r="G102" s="71"/>
      <c r="H102" s="71"/>
      <c r="I102" s="72"/>
      <c r="J102" s="71"/>
      <c r="K102" s="71"/>
      <c r="L102" s="71"/>
    </row>
    <row r="103" spans="2:12" ht="14.25">
      <c r="B103" s="61"/>
      <c r="D103" s="61"/>
      <c r="E103" s="61"/>
      <c r="F103" s="71"/>
      <c r="G103" s="71"/>
      <c r="H103" s="71"/>
      <c r="I103" s="72"/>
      <c r="J103" s="71"/>
      <c r="K103" s="71"/>
      <c r="L103" s="71"/>
    </row>
    <row r="104" spans="2:12" ht="14.25">
      <c r="B104" s="61"/>
      <c r="D104" s="61"/>
      <c r="E104" s="61"/>
      <c r="F104" s="71"/>
      <c r="G104" s="71"/>
      <c r="H104" s="71"/>
      <c r="I104" s="72"/>
      <c r="J104" s="71"/>
      <c r="K104" s="71"/>
      <c r="L104" s="71"/>
    </row>
    <row r="105" spans="2:12" ht="14.25">
      <c r="B105" s="61"/>
      <c r="D105" s="61"/>
      <c r="E105" s="61"/>
      <c r="F105" s="71"/>
      <c r="G105" s="71"/>
      <c r="H105" s="71"/>
      <c r="I105" s="72"/>
      <c r="J105" s="71"/>
      <c r="K105" s="71"/>
      <c r="L105" s="71"/>
    </row>
    <row r="106" spans="2:12" ht="14.25">
      <c r="B106" s="61"/>
      <c r="D106" s="61"/>
      <c r="E106" s="61"/>
      <c r="F106" s="71"/>
      <c r="G106" s="71"/>
      <c r="H106" s="71"/>
      <c r="I106" s="72"/>
      <c r="J106" s="71"/>
      <c r="K106" s="71"/>
      <c r="L106" s="71"/>
    </row>
    <row r="107" spans="2:12" ht="14.25">
      <c r="B107" s="61"/>
      <c r="D107" s="61"/>
      <c r="E107" s="61"/>
      <c r="F107" s="71"/>
      <c r="G107" s="71"/>
      <c r="H107" s="71"/>
      <c r="I107" s="75"/>
      <c r="J107" s="71"/>
      <c r="K107" s="71"/>
      <c r="L107" s="71"/>
    </row>
    <row r="108" spans="5:12" ht="14.25">
      <c r="E108" s="61"/>
      <c r="F108" s="71"/>
      <c r="G108" s="71"/>
      <c r="H108" s="71"/>
      <c r="I108" s="72"/>
      <c r="J108" s="71"/>
      <c r="K108" s="71"/>
      <c r="L108" s="71"/>
    </row>
    <row r="109" spans="5:12" ht="14.25">
      <c r="E109" s="61"/>
      <c r="F109" s="71"/>
      <c r="G109" s="71"/>
      <c r="H109" s="71"/>
      <c r="I109" s="72"/>
      <c r="J109" s="71"/>
      <c r="K109" s="71"/>
      <c r="L109" s="71"/>
    </row>
    <row r="110" spans="5:12" ht="14.25">
      <c r="E110" s="61"/>
      <c r="F110" s="71"/>
      <c r="G110" s="71"/>
      <c r="H110" s="71"/>
      <c r="I110" s="72"/>
      <c r="J110" s="71"/>
      <c r="K110" s="71"/>
      <c r="L110" s="71"/>
    </row>
    <row r="111" spans="5:12" ht="14.25">
      <c r="E111" s="61"/>
      <c r="F111" s="71"/>
      <c r="G111" s="71"/>
      <c r="H111" s="71"/>
      <c r="I111" s="72"/>
      <c r="J111" s="71"/>
      <c r="K111" s="71"/>
      <c r="L111" s="71"/>
    </row>
    <row r="112" spans="5:12" ht="14.25">
      <c r="E112" s="61"/>
      <c r="F112" s="71"/>
      <c r="G112" s="71"/>
      <c r="H112" s="71"/>
      <c r="I112" s="72"/>
      <c r="J112" s="71"/>
      <c r="K112" s="71"/>
      <c r="L112" s="71"/>
    </row>
    <row r="113" spans="7:12" ht="14.25">
      <c r="G113" s="71"/>
      <c r="H113" s="71"/>
      <c r="I113" s="72"/>
      <c r="J113" s="71"/>
      <c r="K113" s="71"/>
      <c r="L113" s="71"/>
    </row>
    <row r="114" spans="7:12" ht="14.25">
      <c r="G114" s="71"/>
      <c r="H114" s="71"/>
      <c r="I114" s="72"/>
      <c r="J114" s="71"/>
      <c r="K114" s="71"/>
      <c r="L114" s="71"/>
    </row>
    <row r="115" spans="7:12" ht="14.25">
      <c r="G115" s="71"/>
      <c r="H115" s="71"/>
      <c r="I115" s="71"/>
      <c r="J115" s="71"/>
      <c r="K115" s="71"/>
      <c r="L115" s="71"/>
    </row>
    <row r="116" spans="7:12" ht="14.25">
      <c r="G116" s="71"/>
      <c r="H116" s="71"/>
      <c r="I116" s="71"/>
      <c r="J116" s="71"/>
      <c r="K116" s="71"/>
      <c r="L116" s="71"/>
    </row>
    <row r="117" spans="7:12" ht="14.25">
      <c r="G117" s="71"/>
      <c r="H117" s="71"/>
      <c r="I117" s="71"/>
      <c r="J117" s="71"/>
      <c r="K117" s="71"/>
      <c r="L117" s="71"/>
    </row>
    <row r="118" spans="7:12" ht="14.25">
      <c r="G118" s="71"/>
      <c r="H118" s="71"/>
      <c r="I118" s="71"/>
      <c r="J118" s="71"/>
      <c r="K118" s="71"/>
      <c r="L118" s="71"/>
    </row>
    <row r="119" spans="7:12" ht="14.25">
      <c r="G119" s="71"/>
      <c r="H119" s="71"/>
      <c r="I119" s="71"/>
      <c r="J119" s="71"/>
      <c r="K119" s="71"/>
      <c r="L119" s="71"/>
    </row>
    <row r="120" spans="7:12" ht="14.25">
      <c r="G120" s="71"/>
      <c r="H120" s="71"/>
      <c r="I120" s="71"/>
      <c r="J120" s="71"/>
      <c r="K120" s="71"/>
      <c r="L120" s="71"/>
    </row>
    <row r="121" spans="7:12" ht="14.25">
      <c r="G121" s="71"/>
      <c r="H121" s="71"/>
      <c r="I121" s="71"/>
      <c r="J121" s="71"/>
      <c r="K121" s="71"/>
      <c r="L121" s="71"/>
    </row>
    <row r="122" spans="7:12" ht="14.25">
      <c r="G122" s="71"/>
      <c r="H122" s="71"/>
      <c r="I122" s="71"/>
      <c r="J122" s="71"/>
      <c r="K122" s="71"/>
      <c r="L122" s="71"/>
    </row>
    <row r="123" spans="7:12" ht="14.25">
      <c r="G123" s="71"/>
      <c r="H123" s="71"/>
      <c r="I123" s="71"/>
      <c r="J123" s="71"/>
      <c r="K123" s="71"/>
      <c r="L123" s="71"/>
    </row>
    <row r="124" spans="7:12" ht="14.25">
      <c r="G124" s="71"/>
      <c r="H124" s="71"/>
      <c r="I124" s="71"/>
      <c r="J124" s="71"/>
      <c r="K124" s="71"/>
      <c r="L124" s="71"/>
    </row>
    <row r="125" spans="7:12" ht="14.25">
      <c r="G125" s="71"/>
      <c r="H125" s="71"/>
      <c r="I125" s="71"/>
      <c r="J125" s="71"/>
      <c r="K125" s="71"/>
      <c r="L125" s="71"/>
    </row>
    <row r="126" spans="7:12" ht="14.25">
      <c r="G126" s="71"/>
      <c r="H126" s="71"/>
      <c r="I126" s="71"/>
      <c r="J126" s="71"/>
      <c r="K126" s="71"/>
      <c r="L126" s="71"/>
    </row>
    <row r="127" spans="7:12" ht="14.25">
      <c r="G127" s="71"/>
      <c r="H127" s="71"/>
      <c r="I127" s="71"/>
      <c r="J127" s="71"/>
      <c r="K127" s="71"/>
      <c r="L127" s="71"/>
    </row>
    <row r="128" spans="7:12" ht="14.25">
      <c r="G128" s="71"/>
      <c r="H128" s="71"/>
      <c r="I128" s="71"/>
      <c r="J128" s="71"/>
      <c r="K128" s="71"/>
      <c r="L128" s="71"/>
    </row>
    <row r="129" spans="7:12" ht="14.25">
      <c r="G129" s="71"/>
      <c r="H129" s="71"/>
      <c r="I129" s="71"/>
      <c r="J129" s="71"/>
      <c r="K129" s="71"/>
      <c r="L129" s="71"/>
    </row>
    <row r="130" spans="7:12" ht="14.25">
      <c r="G130" s="71"/>
      <c r="H130" s="71"/>
      <c r="I130" s="71"/>
      <c r="J130" s="71"/>
      <c r="K130" s="71"/>
      <c r="L130" s="71"/>
    </row>
  </sheetData>
  <sheetProtection/>
  <mergeCells count="12"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  <mergeCell ref="C8:C9"/>
    <mergeCell ref="D8:D9"/>
  </mergeCells>
  <printOptions horizontalCentered="1"/>
  <pageMargins left="0.7086614173228347" right="0.7086614173228347" top="0.09" bottom="0.09" header="0.08" footer="0.1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zoomScalePageLayoutView="0" workbookViewId="0" topLeftCell="A1">
      <selection activeCell="A10" sqref="A10"/>
    </sheetView>
  </sheetViews>
  <sheetFormatPr defaultColWidth="11.00390625" defaultRowHeight="14.25" outlineLevelRow="2"/>
  <cols>
    <col min="1" max="1" width="46.00390625" style="5" customWidth="1"/>
    <col min="2" max="2" width="6.875" style="5" bestFit="1" customWidth="1"/>
    <col min="3" max="4" width="6.875" style="5" customWidth="1"/>
    <col min="5" max="5" width="7.50390625" style="5" bestFit="1" customWidth="1"/>
    <col min="6" max="6" width="7.00390625" style="93" customWidth="1"/>
    <col min="7" max="8" width="7.25390625" style="5" hidden="1" customWidth="1"/>
    <col min="9" max="10" width="6.25390625" style="5" hidden="1" customWidth="1"/>
    <col min="11" max="11" width="7.125" style="5" hidden="1" customWidth="1"/>
    <col min="12" max="12" width="6.25390625" style="5" hidden="1" customWidth="1"/>
    <col min="13" max="13" width="6.50390625" style="5" hidden="1" customWidth="1"/>
    <col min="14" max="14" width="10.125" style="5" customWidth="1"/>
    <col min="15" max="16384" width="11.00390625" style="5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33" t="s">
        <v>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.75" customHeight="1">
      <c r="A3" s="134" t="s">
        <v>37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7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8.75" customHeight="1">
      <c r="A5" s="133" t="s">
        <v>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246" ht="18.75">
      <c r="A6" s="133" t="s">
        <v>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14" ht="6" customHeight="1" thickBot="1">
      <c r="A7" s="7"/>
      <c r="B7" s="7"/>
      <c r="C7" s="7"/>
      <c r="D7" s="7"/>
      <c r="E7" s="7"/>
      <c r="G7" s="7"/>
      <c r="H7" s="7"/>
      <c r="N7" s="7"/>
    </row>
    <row r="8" spans="1:14" s="8" customFormat="1" ht="16.5" customHeight="1">
      <c r="A8" s="131" t="s">
        <v>1</v>
      </c>
      <c r="B8" s="129" t="s">
        <v>71</v>
      </c>
      <c r="C8" s="129" t="s">
        <v>72</v>
      </c>
      <c r="D8" s="129" t="s">
        <v>73</v>
      </c>
      <c r="E8" s="129" t="s">
        <v>74</v>
      </c>
      <c r="F8" s="129" t="s">
        <v>75</v>
      </c>
      <c r="G8" s="129" t="s">
        <v>76</v>
      </c>
      <c r="H8" s="129" t="s">
        <v>77</v>
      </c>
      <c r="I8" s="129" t="s">
        <v>78</v>
      </c>
      <c r="J8" s="129" t="s">
        <v>79</v>
      </c>
      <c r="K8" s="129" t="s">
        <v>80</v>
      </c>
      <c r="L8" s="129" t="s">
        <v>81</v>
      </c>
      <c r="M8" s="129" t="s">
        <v>82</v>
      </c>
      <c r="N8" s="129" t="s">
        <v>83</v>
      </c>
    </row>
    <row r="9" spans="1:14" s="8" customFormat="1" ht="23.25" customHeight="1" thickBot="1">
      <c r="A9" s="132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s="10" customFormat="1" ht="12.75">
      <c r="A10" s="94" t="s">
        <v>7</v>
      </c>
      <c r="B10" s="118">
        <v>2524.8434527580002</v>
      </c>
      <c r="C10" s="118">
        <v>2807.407682454</v>
      </c>
      <c r="D10" s="118">
        <v>2826.269698379</v>
      </c>
      <c r="E10" s="118">
        <v>1667.9451020419997</v>
      </c>
      <c r="F10" s="118">
        <v>2038.086128642</v>
      </c>
      <c r="G10" s="95"/>
      <c r="H10" s="95"/>
      <c r="I10" s="95"/>
      <c r="J10" s="95"/>
      <c r="K10" s="95"/>
      <c r="L10" s="95">
        <v>0</v>
      </c>
      <c r="M10" s="95">
        <v>0</v>
      </c>
      <c r="N10" s="118">
        <f>+SUM(B10:M10)</f>
        <v>11864.552064275</v>
      </c>
    </row>
    <row r="11" spans="1:14" s="10" customFormat="1" ht="6.75" customHeight="1">
      <c r="A11" s="94"/>
      <c r="B11" s="118"/>
      <c r="C11" s="118"/>
      <c r="D11" s="118"/>
      <c r="E11" s="118"/>
      <c r="F11" s="118"/>
      <c r="G11" s="95"/>
      <c r="H11" s="95"/>
      <c r="I11" s="95"/>
      <c r="J11" s="95"/>
      <c r="K11" s="95"/>
      <c r="L11" s="95"/>
      <c r="M11" s="95"/>
      <c r="N11" s="118"/>
    </row>
    <row r="12" spans="1:17" s="10" customFormat="1" ht="14.25" outlineLevel="1">
      <c r="A12" s="10" t="s">
        <v>84</v>
      </c>
      <c r="B12" s="54">
        <v>1987.3436059480002</v>
      </c>
      <c r="C12" s="54">
        <v>1689.848622866</v>
      </c>
      <c r="D12" s="54">
        <v>1670.291401621</v>
      </c>
      <c r="E12" s="54">
        <v>1075.738327589</v>
      </c>
      <c r="F12" s="54">
        <v>1447.056195783</v>
      </c>
      <c r="G12" s="96"/>
      <c r="H12" s="96"/>
      <c r="I12" s="96"/>
      <c r="J12" s="96"/>
      <c r="K12" s="96"/>
      <c r="L12" s="96">
        <v>0</v>
      </c>
      <c r="M12" s="96">
        <v>0</v>
      </c>
      <c r="N12" s="54">
        <f>+SUM(B12:M12)</f>
        <v>7870.278153806999</v>
      </c>
      <c r="O12" s="76"/>
      <c r="P12" s="97"/>
      <c r="Q12" s="76"/>
    </row>
    <row r="13" spans="1:16" s="24" customFormat="1" ht="6" customHeight="1">
      <c r="A13" s="12"/>
      <c r="B13" s="119"/>
      <c r="C13" s="119"/>
      <c r="D13" s="119"/>
      <c r="E13" s="119"/>
      <c r="F13" s="119"/>
      <c r="G13" s="51"/>
      <c r="H13" s="51"/>
      <c r="I13" s="51"/>
      <c r="J13" s="51"/>
      <c r="K13" s="51"/>
      <c r="L13" s="51"/>
      <c r="M13" s="51"/>
      <c r="N13" s="119"/>
      <c r="O13" s="10"/>
      <c r="P13" s="10"/>
    </row>
    <row r="14" spans="1:16" s="14" customFormat="1" ht="12.75" outlineLevel="2">
      <c r="A14" s="10" t="s">
        <v>8</v>
      </c>
      <c r="B14" s="120">
        <v>152.482808861</v>
      </c>
      <c r="C14" s="120">
        <v>509.97408698000004</v>
      </c>
      <c r="D14" s="120">
        <v>96.061613197</v>
      </c>
      <c r="E14" s="120">
        <v>156.87712756500002</v>
      </c>
      <c r="F14" s="120">
        <v>173.622812759</v>
      </c>
      <c r="G14" s="96"/>
      <c r="H14" s="96"/>
      <c r="I14" s="96"/>
      <c r="J14" s="96"/>
      <c r="K14" s="96"/>
      <c r="L14" s="96">
        <v>0</v>
      </c>
      <c r="M14" s="96">
        <v>0</v>
      </c>
      <c r="N14" s="120">
        <f>+SUM(B14:M14)</f>
        <v>1089.018449362</v>
      </c>
      <c r="P14" s="10"/>
    </row>
    <row r="15" spans="1:16" s="24" customFormat="1" ht="8.25" customHeight="1">
      <c r="A15" s="12"/>
      <c r="B15" s="119"/>
      <c r="C15" s="119"/>
      <c r="D15" s="119"/>
      <c r="E15" s="119"/>
      <c r="F15" s="119"/>
      <c r="G15" s="51"/>
      <c r="H15" s="51"/>
      <c r="I15" s="51"/>
      <c r="J15" s="51"/>
      <c r="K15" s="51"/>
      <c r="L15" s="51"/>
      <c r="M15" s="51"/>
      <c r="N15" s="119"/>
      <c r="P15" s="10"/>
    </row>
    <row r="16" spans="1:16" s="14" customFormat="1" ht="12.75" outlineLevel="2">
      <c r="A16" s="10" t="s">
        <v>2</v>
      </c>
      <c r="B16" s="120">
        <v>68.606051839</v>
      </c>
      <c r="C16" s="120">
        <v>118.683213918</v>
      </c>
      <c r="D16" s="120">
        <v>121.384719627</v>
      </c>
      <c r="E16" s="120">
        <v>84.725666998</v>
      </c>
      <c r="F16" s="120">
        <v>81.076717403</v>
      </c>
      <c r="G16" s="96"/>
      <c r="H16" s="96"/>
      <c r="I16" s="96"/>
      <c r="J16" s="96"/>
      <c r="K16" s="96"/>
      <c r="L16" s="96">
        <v>0</v>
      </c>
      <c r="M16" s="96">
        <v>0</v>
      </c>
      <c r="N16" s="120">
        <f aca="true" t="shared" si="0" ref="N16:N33">+SUM(B16:M16)</f>
        <v>474.476369785</v>
      </c>
      <c r="P16" s="10"/>
    </row>
    <row r="17" spans="1:16" s="24" customFormat="1" ht="12.75" customHeight="1" hidden="1">
      <c r="A17" s="12" t="s">
        <v>9</v>
      </c>
      <c r="B17" s="119">
        <v>1.2959559999999999</v>
      </c>
      <c r="C17" s="119">
        <v>18.272828</v>
      </c>
      <c r="D17" s="119">
        <v>3.82695552</v>
      </c>
      <c r="E17" s="119">
        <v>3.250225</v>
      </c>
      <c r="F17" s="119">
        <v>0</v>
      </c>
      <c r="G17" s="51"/>
      <c r="H17" s="51"/>
      <c r="I17" s="51"/>
      <c r="J17" s="51"/>
      <c r="K17" s="51"/>
      <c r="L17" s="51">
        <v>0</v>
      </c>
      <c r="M17" s="51">
        <v>0</v>
      </c>
      <c r="N17" s="119">
        <f t="shared" si="0"/>
        <v>26.64596452</v>
      </c>
      <c r="P17" s="10"/>
    </row>
    <row r="18" spans="1:16" s="24" customFormat="1" ht="12.75" customHeight="1" hidden="1">
      <c r="A18" s="12" t="s">
        <v>48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51"/>
      <c r="H18" s="51"/>
      <c r="I18" s="51"/>
      <c r="J18" s="51"/>
      <c r="K18" s="51"/>
      <c r="L18" s="51">
        <v>0</v>
      </c>
      <c r="M18" s="51">
        <v>0</v>
      </c>
      <c r="N18" s="119">
        <f t="shared" si="0"/>
        <v>0</v>
      </c>
      <c r="P18" s="10"/>
    </row>
    <row r="19" spans="1:16" s="24" customFormat="1" ht="12.75" customHeight="1" hidden="1">
      <c r="A19" s="12" t="s">
        <v>49</v>
      </c>
      <c r="B19" s="119">
        <v>1.2959559999999999</v>
      </c>
      <c r="C19" s="119">
        <v>18.272828</v>
      </c>
      <c r="D19" s="119">
        <v>3.82695552</v>
      </c>
      <c r="E19" s="119">
        <v>3.250225</v>
      </c>
      <c r="F19" s="119">
        <v>0</v>
      </c>
      <c r="G19" s="51"/>
      <c r="H19" s="51"/>
      <c r="I19" s="51"/>
      <c r="J19" s="51"/>
      <c r="K19" s="51"/>
      <c r="L19" s="51">
        <v>0</v>
      </c>
      <c r="M19" s="51">
        <v>0</v>
      </c>
      <c r="N19" s="119">
        <f t="shared" si="0"/>
        <v>26.64596452</v>
      </c>
      <c r="P19" s="10"/>
    </row>
    <row r="20" spans="1:16" s="24" customFormat="1" ht="12.75" customHeight="1" hidden="1">
      <c r="A20" s="12" t="s">
        <v>10</v>
      </c>
      <c r="B20" s="119">
        <v>9.266060706000001</v>
      </c>
      <c r="C20" s="119">
        <v>0</v>
      </c>
      <c r="D20" s="119">
        <v>0</v>
      </c>
      <c r="E20" s="119">
        <v>3.4009976</v>
      </c>
      <c r="F20" s="119">
        <v>0</v>
      </c>
      <c r="G20" s="51"/>
      <c r="H20" s="51"/>
      <c r="I20" s="51"/>
      <c r="J20" s="51"/>
      <c r="K20" s="51"/>
      <c r="L20" s="51">
        <v>0</v>
      </c>
      <c r="M20" s="51">
        <v>0</v>
      </c>
      <c r="N20" s="119">
        <f t="shared" si="0"/>
        <v>12.667058306000001</v>
      </c>
      <c r="P20" s="10"/>
    </row>
    <row r="21" spans="1:16" s="24" customFormat="1" ht="12.75" customHeight="1" hidden="1">
      <c r="A21" s="12" t="s">
        <v>48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51"/>
      <c r="H21" s="51"/>
      <c r="I21" s="51"/>
      <c r="J21" s="51"/>
      <c r="K21" s="51"/>
      <c r="L21" s="51">
        <v>0</v>
      </c>
      <c r="M21" s="51">
        <v>0</v>
      </c>
      <c r="N21" s="119">
        <f t="shared" si="0"/>
        <v>0</v>
      </c>
      <c r="P21" s="10"/>
    </row>
    <row r="22" spans="1:16" s="24" customFormat="1" ht="12.75" customHeight="1" hidden="1">
      <c r="A22" s="12" t="s">
        <v>49</v>
      </c>
      <c r="B22" s="119">
        <v>9.266060706000001</v>
      </c>
      <c r="C22" s="119">
        <v>0</v>
      </c>
      <c r="D22" s="119">
        <v>0</v>
      </c>
      <c r="E22" s="119">
        <v>3.4009976</v>
      </c>
      <c r="F22" s="119">
        <v>0</v>
      </c>
      <c r="G22" s="51"/>
      <c r="H22" s="51"/>
      <c r="I22" s="51"/>
      <c r="J22" s="51"/>
      <c r="K22" s="51"/>
      <c r="L22" s="51">
        <v>0</v>
      </c>
      <c r="M22" s="51">
        <v>0</v>
      </c>
      <c r="N22" s="119">
        <f t="shared" si="0"/>
        <v>12.667058306000001</v>
      </c>
      <c r="P22" s="10"/>
    </row>
    <row r="23" spans="1:16" s="24" customFormat="1" ht="12.75" customHeight="1" hidden="1">
      <c r="A23" s="12" t="s">
        <v>11</v>
      </c>
      <c r="B23" s="119">
        <v>58.04403513300001</v>
      </c>
      <c r="C23" s="119">
        <v>100.410385918</v>
      </c>
      <c r="D23" s="119">
        <v>117.557764107</v>
      </c>
      <c r="E23" s="119">
        <v>78.074444398</v>
      </c>
      <c r="F23" s="119">
        <v>81.076717403</v>
      </c>
      <c r="G23" s="51"/>
      <c r="H23" s="51"/>
      <c r="I23" s="51"/>
      <c r="J23" s="51"/>
      <c r="K23" s="51"/>
      <c r="L23" s="51">
        <v>0</v>
      </c>
      <c r="M23" s="51">
        <v>0</v>
      </c>
      <c r="N23" s="119">
        <f t="shared" si="0"/>
        <v>435.1633469589999</v>
      </c>
      <c r="P23" s="10"/>
    </row>
    <row r="24" spans="1:16" s="24" customFormat="1" ht="12.75" customHeight="1" hidden="1">
      <c r="A24" s="12" t="s">
        <v>48</v>
      </c>
      <c r="B24" s="119">
        <v>58.04403513300001</v>
      </c>
      <c r="C24" s="119">
        <v>100.410385918</v>
      </c>
      <c r="D24" s="119">
        <v>117.557764107</v>
      </c>
      <c r="E24" s="119">
        <v>78.074444398</v>
      </c>
      <c r="F24" s="119">
        <v>81.076717403</v>
      </c>
      <c r="G24" s="51"/>
      <c r="H24" s="51"/>
      <c r="I24" s="51"/>
      <c r="J24" s="51"/>
      <c r="K24" s="51"/>
      <c r="L24" s="51">
        <v>0</v>
      </c>
      <c r="M24" s="51">
        <v>0</v>
      </c>
      <c r="N24" s="119">
        <f t="shared" si="0"/>
        <v>435.1633469589999</v>
      </c>
      <c r="P24" s="10"/>
    </row>
    <row r="25" spans="1:16" s="24" customFormat="1" ht="12.75" customHeight="1" hidden="1">
      <c r="A25" s="12" t="s">
        <v>49</v>
      </c>
      <c r="B25" s="119">
        <v>0</v>
      </c>
      <c r="C25" s="119">
        <v>0</v>
      </c>
      <c r="D25" s="119">
        <v>0</v>
      </c>
      <c r="E25" s="119">
        <v>0</v>
      </c>
      <c r="F25" s="119">
        <v>0</v>
      </c>
      <c r="G25" s="51"/>
      <c r="H25" s="51"/>
      <c r="I25" s="51"/>
      <c r="J25" s="51"/>
      <c r="K25" s="51"/>
      <c r="L25" s="51">
        <v>0</v>
      </c>
      <c r="M25" s="51">
        <v>0</v>
      </c>
      <c r="N25" s="119">
        <f t="shared" si="0"/>
        <v>0</v>
      </c>
      <c r="P25" s="10"/>
    </row>
    <row r="26" spans="1:16" s="14" customFormat="1" ht="12.75" outlineLevel="2">
      <c r="A26" s="10" t="s">
        <v>12</v>
      </c>
      <c r="B26" s="120">
        <v>316.41098610999995</v>
      </c>
      <c r="C26" s="120">
        <v>488.90175869</v>
      </c>
      <c r="D26" s="120">
        <v>938.531963934</v>
      </c>
      <c r="E26" s="120">
        <v>350.60397988999995</v>
      </c>
      <c r="F26" s="120">
        <v>336.330402697</v>
      </c>
      <c r="G26" s="96"/>
      <c r="H26" s="96"/>
      <c r="I26" s="96"/>
      <c r="J26" s="96"/>
      <c r="K26" s="96"/>
      <c r="L26" s="96">
        <v>0</v>
      </c>
      <c r="M26" s="96">
        <v>0</v>
      </c>
      <c r="N26" s="120">
        <f t="shared" si="0"/>
        <v>2430.779091321</v>
      </c>
      <c r="O26" s="10"/>
      <c r="P26" s="10"/>
    </row>
    <row r="27" spans="1:16" s="24" customFormat="1" ht="12.75">
      <c r="A27" s="12" t="s">
        <v>13</v>
      </c>
      <c r="B27" s="119">
        <v>71.91002992199999</v>
      </c>
      <c r="C27" s="119">
        <v>211.757342374</v>
      </c>
      <c r="D27" s="119">
        <v>210.461730935</v>
      </c>
      <c r="E27" s="119">
        <v>154.03512713199999</v>
      </c>
      <c r="F27" s="119">
        <v>162.16807489400003</v>
      </c>
      <c r="G27" s="51"/>
      <c r="H27" s="51"/>
      <c r="I27" s="51"/>
      <c r="J27" s="51"/>
      <c r="K27" s="51"/>
      <c r="L27" s="51">
        <v>0</v>
      </c>
      <c r="M27" s="51">
        <v>0</v>
      </c>
      <c r="N27" s="119">
        <f t="shared" si="0"/>
        <v>810.332305257</v>
      </c>
      <c r="O27" s="10"/>
      <c r="P27" s="10"/>
    </row>
    <row r="28" spans="1:16" s="24" customFormat="1" ht="14.25" customHeight="1" hidden="1">
      <c r="A28" s="12" t="s">
        <v>40</v>
      </c>
      <c r="B28" s="119">
        <v>0</v>
      </c>
      <c r="C28" s="119">
        <v>205.627462165</v>
      </c>
      <c r="D28" s="119">
        <v>169.966720565</v>
      </c>
      <c r="E28" s="119">
        <v>126.417132869</v>
      </c>
      <c r="F28" s="119">
        <v>123.86751915</v>
      </c>
      <c r="G28" s="51"/>
      <c r="H28" s="51"/>
      <c r="I28" s="51"/>
      <c r="J28" s="51"/>
      <c r="K28" s="51"/>
      <c r="L28" s="51">
        <v>0</v>
      </c>
      <c r="M28" s="51">
        <v>0</v>
      </c>
      <c r="N28" s="119">
        <f t="shared" si="0"/>
        <v>625.878834749</v>
      </c>
      <c r="O28" s="10"/>
      <c r="P28" s="10"/>
    </row>
    <row r="29" spans="1:16" s="24" customFormat="1" ht="14.25" customHeight="1" hidden="1">
      <c r="A29" s="99" t="s">
        <v>38</v>
      </c>
      <c r="B29" s="119">
        <v>71.910029922</v>
      </c>
      <c r="C29" s="119">
        <v>6.129880208999995</v>
      </c>
      <c r="D29" s="119">
        <v>40.49501037</v>
      </c>
      <c r="E29" s="119">
        <v>27.617994263</v>
      </c>
      <c r="F29" s="119">
        <v>38.300555744000015</v>
      </c>
      <c r="G29" s="51"/>
      <c r="H29" s="51"/>
      <c r="I29" s="51"/>
      <c r="J29" s="51"/>
      <c r="K29" s="51"/>
      <c r="L29" s="51">
        <v>0</v>
      </c>
      <c r="M29" s="51">
        <v>0</v>
      </c>
      <c r="N29" s="119">
        <f t="shared" si="0"/>
        <v>184.453470508</v>
      </c>
      <c r="O29" s="10"/>
      <c r="P29" s="10"/>
    </row>
    <row r="30" spans="1:16" s="24" customFormat="1" ht="12.75">
      <c r="A30" s="12" t="s">
        <v>14</v>
      </c>
      <c r="B30" s="119">
        <v>238.560753488</v>
      </c>
      <c r="C30" s="119">
        <v>266.793355453</v>
      </c>
      <c r="D30" s="119">
        <v>197.97411197399998</v>
      </c>
      <c r="E30" s="119">
        <v>164.758040586</v>
      </c>
      <c r="F30" s="119">
        <v>148.557403856</v>
      </c>
      <c r="G30" s="51"/>
      <c r="H30" s="51"/>
      <c r="I30" s="51"/>
      <c r="J30" s="51"/>
      <c r="K30" s="51"/>
      <c r="L30" s="51">
        <v>0</v>
      </c>
      <c r="M30" s="51">
        <v>0</v>
      </c>
      <c r="N30" s="119">
        <f t="shared" si="0"/>
        <v>1016.6436653569999</v>
      </c>
      <c r="O30" s="10"/>
      <c r="P30" s="10"/>
    </row>
    <row r="31" spans="1:16" s="24" customFormat="1" ht="14.25" customHeight="1" hidden="1">
      <c r="A31" s="12" t="s">
        <v>41</v>
      </c>
      <c r="B31" s="119">
        <v>133.663873062</v>
      </c>
      <c r="C31" s="119">
        <v>156.944410347</v>
      </c>
      <c r="D31" s="119">
        <v>110.862845355</v>
      </c>
      <c r="E31" s="119">
        <v>130.80335867</v>
      </c>
      <c r="F31" s="119">
        <v>99.983757565</v>
      </c>
      <c r="G31" s="51"/>
      <c r="H31" s="51"/>
      <c r="I31" s="51"/>
      <c r="J31" s="51"/>
      <c r="K31" s="51"/>
      <c r="L31" s="51">
        <v>0</v>
      </c>
      <c r="M31" s="51">
        <v>0</v>
      </c>
      <c r="N31" s="119">
        <f t="shared" si="0"/>
        <v>632.258244999</v>
      </c>
      <c r="O31" s="10"/>
      <c r="P31" s="10"/>
    </row>
    <row r="32" spans="1:16" s="24" customFormat="1" ht="14.25" customHeight="1" hidden="1">
      <c r="A32" s="99" t="s">
        <v>39</v>
      </c>
      <c r="B32" s="119">
        <v>104.896880426</v>
      </c>
      <c r="C32" s="119">
        <v>109.848945106</v>
      </c>
      <c r="D32" s="119">
        <v>87.111266619</v>
      </c>
      <c r="E32" s="119">
        <v>33.95468191599999</v>
      </c>
      <c r="F32" s="119">
        <v>48.573646290999996</v>
      </c>
      <c r="G32" s="51"/>
      <c r="H32" s="51"/>
      <c r="I32" s="51"/>
      <c r="J32" s="51"/>
      <c r="K32" s="51"/>
      <c r="L32" s="51">
        <v>0</v>
      </c>
      <c r="M32" s="51">
        <v>0</v>
      </c>
      <c r="N32" s="119">
        <f t="shared" si="0"/>
        <v>384.385420358</v>
      </c>
      <c r="O32" s="10"/>
      <c r="P32" s="10"/>
    </row>
    <row r="33" spans="1:16" s="24" customFormat="1" ht="12.75">
      <c r="A33" s="12" t="s">
        <v>12</v>
      </c>
      <c r="B33" s="119">
        <v>5.9402027</v>
      </c>
      <c r="C33" s="119">
        <v>10.351060863</v>
      </c>
      <c r="D33" s="119">
        <v>530.096121025</v>
      </c>
      <c r="E33" s="119">
        <v>31.810812172000006</v>
      </c>
      <c r="F33" s="119">
        <v>25.604923947</v>
      </c>
      <c r="G33" s="51"/>
      <c r="H33" s="51"/>
      <c r="I33" s="51"/>
      <c r="J33" s="51"/>
      <c r="K33" s="51"/>
      <c r="L33" s="51">
        <v>0</v>
      </c>
      <c r="M33" s="51">
        <v>0</v>
      </c>
      <c r="N33" s="119">
        <f t="shared" si="0"/>
        <v>603.8031207070001</v>
      </c>
      <c r="O33" s="10"/>
      <c r="P33" s="10"/>
    </row>
    <row r="34" spans="1:16" s="24" customFormat="1" ht="8.25" customHeight="1">
      <c r="A34" s="12"/>
      <c r="B34" s="119"/>
      <c r="C34" s="119"/>
      <c r="D34" s="119"/>
      <c r="E34" s="119"/>
      <c r="F34" s="119"/>
      <c r="G34" s="51"/>
      <c r="H34" s="51"/>
      <c r="I34" s="51"/>
      <c r="J34" s="51"/>
      <c r="K34" s="51"/>
      <c r="L34" s="51"/>
      <c r="M34" s="51"/>
      <c r="N34" s="119"/>
      <c r="O34" s="10"/>
      <c r="P34" s="10"/>
    </row>
    <row r="35" spans="1:14" s="10" customFormat="1" ht="12.75">
      <c r="A35" s="25" t="s">
        <v>0</v>
      </c>
      <c r="B35" s="121">
        <v>2401.9889045110003</v>
      </c>
      <c r="C35" s="121">
        <v>2714.0074014949996</v>
      </c>
      <c r="D35" s="121">
        <v>3219.560008322</v>
      </c>
      <c r="E35" s="121">
        <v>3402.4649257950005</v>
      </c>
      <c r="F35" s="121">
        <v>3366.850890285</v>
      </c>
      <c r="G35" s="100"/>
      <c r="H35" s="100"/>
      <c r="I35" s="100"/>
      <c r="J35" s="100"/>
      <c r="K35" s="100"/>
      <c r="L35" s="100">
        <v>0</v>
      </c>
      <c r="M35" s="100">
        <v>0</v>
      </c>
      <c r="N35" s="121">
        <f aca="true" t="shared" si="1" ref="N35:N67">+SUM(B35:M35)</f>
        <v>15104.872130407999</v>
      </c>
    </row>
    <row r="36" spans="1:16" s="24" customFormat="1" ht="12.75">
      <c r="A36" s="15" t="s">
        <v>15</v>
      </c>
      <c r="B36" s="122">
        <v>1256.0337295929999</v>
      </c>
      <c r="C36" s="122">
        <v>1319.562547102</v>
      </c>
      <c r="D36" s="122">
        <v>1361.988430805</v>
      </c>
      <c r="E36" s="122">
        <v>1307.8856560160004</v>
      </c>
      <c r="F36" s="122">
        <v>1303.6119200159999</v>
      </c>
      <c r="G36" s="52"/>
      <c r="H36" s="52"/>
      <c r="I36" s="52"/>
      <c r="J36" s="52"/>
      <c r="K36" s="52"/>
      <c r="L36" s="52">
        <v>0</v>
      </c>
      <c r="M36" s="52">
        <v>0</v>
      </c>
      <c r="N36" s="122">
        <f t="shared" si="1"/>
        <v>6549.0822835320005</v>
      </c>
      <c r="O36" s="10"/>
      <c r="P36" s="10"/>
    </row>
    <row r="37" spans="1:16" s="24" customFormat="1" ht="12.75">
      <c r="A37" s="12" t="s">
        <v>16</v>
      </c>
      <c r="B37" s="119">
        <v>166.35886689699998</v>
      </c>
      <c r="C37" s="119">
        <v>254.883713431</v>
      </c>
      <c r="D37" s="119">
        <v>436.858880231</v>
      </c>
      <c r="E37" s="119">
        <v>270.421603703</v>
      </c>
      <c r="F37" s="119">
        <v>206.04838341699997</v>
      </c>
      <c r="G37" s="51"/>
      <c r="H37" s="51"/>
      <c r="I37" s="51"/>
      <c r="J37" s="51"/>
      <c r="K37" s="51"/>
      <c r="L37" s="51">
        <v>0</v>
      </c>
      <c r="M37" s="51">
        <v>0</v>
      </c>
      <c r="N37" s="119">
        <f t="shared" si="1"/>
        <v>1334.571447679</v>
      </c>
      <c r="O37" s="10"/>
      <c r="P37" s="10"/>
    </row>
    <row r="38" spans="1:16" s="24" customFormat="1" ht="12.75" customHeight="1">
      <c r="A38" s="101" t="s">
        <v>42</v>
      </c>
      <c r="B38" s="119">
        <v>64.92550240599999</v>
      </c>
      <c r="C38" s="119">
        <v>116.87749467399999</v>
      </c>
      <c r="D38" s="119">
        <v>134.114819327</v>
      </c>
      <c r="E38" s="119">
        <v>114.864557185</v>
      </c>
      <c r="F38" s="119">
        <v>106.129501683</v>
      </c>
      <c r="G38" s="51"/>
      <c r="H38" s="51"/>
      <c r="I38" s="51"/>
      <c r="J38" s="51"/>
      <c r="K38" s="51"/>
      <c r="L38" s="51">
        <v>0</v>
      </c>
      <c r="M38" s="51">
        <v>0</v>
      </c>
      <c r="N38" s="119">
        <f t="shared" si="1"/>
        <v>536.911875275</v>
      </c>
      <c r="O38" s="10"/>
      <c r="P38" s="10"/>
    </row>
    <row r="39" spans="1:16" s="24" customFormat="1" ht="12.75" customHeight="1">
      <c r="A39" s="101" t="s">
        <v>43</v>
      </c>
      <c r="B39" s="119">
        <v>101.433227463</v>
      </c>
      <c r="C39" s="119">
        <v>137.480667703</v>
      </c>
      <c r="D39" s="119">
        <v>187.87776898799999</v>
      </c>
      <c r="E39" s="119">
        <v>154.395073926</v>
      </c>
      <c r="F39" s="119">
        <v>82.338585323</v>
      </c>
      <c r="G39" s="51"/>
      <c r="H39" s="51"/>
      <c r="I39" s="51"/>
      <c r="J39" s="51"/>
      <c r="K39" s="51"/>
      <c r="L39" s="51">
        <v>0</v>
      </c>
      <c r="M39" s="51">
        <v>0</v>
      </c>
      <c r="N39" s="119">
        <f t="shared" si="1"/>
        <v>663.5253234029999</v>
      </c>
      <c r="O39" s="10"/>
      <c r="P39" s="10"/>
    </row>
    <row r="40" spans="1:16" s="24" customFormat="1" ht="12.75" customHeight="1">
      <c r="A40" s="101" t="s">
        <v>44</v>
      </c>
      <c r="B40" s="119">
        <v>0.000137028</v>
      </c>
      <c r="C40" s="119">
        <v>0.001462533</v>
      </c>
      <c r="D40" s="119">
        <v>27.402715562</v>
      </c>
      <c r="E40" s="119">
        <v>1.1619725920000001</v>
      </c>
      <c r="F40" s="119">
        <v>17.580296411000003</v>
      </c>
      <c r="G40" s="51"/>
      <c r="H40" s="51"/>
      <c r="I40" s="51"/>
      <c r="J40" s="51"/>
      <c r="K40" s="51"/>
      <c r="L40" s="51">
        <v>0</v>
      </c>
      <c r="M40" s="51">
        <v>0</v>
      </c>
      <c r="N40" s="119">
        <f t="shared" si="1"/>
        <v>46.14658412600001</v>
      </c>
      <c r="O40" s="10"/>
      <c r="P40" s="10"/>
    </row>
    <row r="41" spans="1:16" s="24" customFormat="1" ht="12.75" customHeight="1">
      <c r="A41" s="101" t="s">
        <v>45</v>
      </c>
      <c r="B41" s="119">
        <v>0</v>
      </c>
      <c r="C41" s="119">
        <v>0.5240885209999978</v>
      </c>
      <c r="D41" s="119">
        <v>87.46357635400003</v>
      </c>
      <c r="E41" s="119">
        <v>0</v>
      </c>
      <c r="F41" s="119">
        <v>0</v>
      </c>
      <c r="G41" s="51"/>
      <c r="H41" s="51"/>
      <c r="I41" s="51"/>
      <c r="J41" s="51"/>
      <c r="K41" s="51"/>
      <c r="L41" s="51">
        <v>0</v>
      </c>
      <c r="M41" s="51">
        <v>0</v>
      </c>
      <c r="N41" s="119">
        <f t="shared" si="1"/>
        <v>87.98766487500002</v>
      </c>
      <c r="O41" s="10"/>
      <c r="P41" s="10"/>
    </row>
    <row r="42" spans="1:16" s="24" customFormat="1" ht="12.75">
      <c r="A42" s="12" t="s">
        <v>17</v>
      </c>
      <c r="B42" s="119">
        <v>135.352115875</v>
      </c>
      <c r="C42" s="119">
        <v>317.80527714399994</v>
      </c>
      <c r="D42" s="119">
        <v>331.74613227099996</v>
      </c>
      <c r="E42" s="119">
        <v>168.46883947400002</v>
      </c>
      <c r="F42" s="119">
        <v>166.090264837</v>
      </c>
      <c r="G42" s="51"/>
      <c r="H42" s="51"/>
      <c r="I42" s="51"/>
      <c r="J42" s="51"/>
      <c r="K42" s="51"/>
      <c r="L42" s="51">
        <v>0</v>
      </c>
      <c r="M42" s="51">
        <v>0</v>
      </c>
      <c r="N42" s="119">
        <f t="shared" si="1"/>
        <v>1119.462629601</v>
      </c>
      <c r="O42" s="10"/>
      <c r="P42" s="10"/>
    </row>
    <row r="43" spans="1:18" s="24" customFormat="1" ht="12.75" customHeight="1" hidden="1">
      <c r="A43" s="101" t="s">
        <v>46</v>
      </c>
      <c r="B43" s="119">
        <v>121.062899402</v>
      </c>
      <c r="C43" s="119">
        <v>303.65326462999997</v>
      </c>
      <c r="D43" s="119">
        <v>329.92986420299997</v>
      </c>
      <c r="E43" s="119">
        <v>160.50858897400002</v>
      </c>
      <c r="F43" s="119">
        <v>112.408354837</v>
      </c>
      <c r="G43" s="51"/>
      <c r="H43" s="51"/>
      <c r="I43" s="51"/>
      <c r="J43" s="51"/>
      <c r="K43" s="51"/>
      <c r="L43" s="51">
        <v>0</v>
      </c>
      <c r="M43" s="51">
        <v>0</v>
      </c>
      <c r="N43" s="119">
        <f t="shared" si="1"/>
        <v>1027.562972046</v>
      </c>
      <c r="O43" s="10"/>
      <c r="P43" s="10"/>
      <c r="Q43" s="10"/>
      <c r="R43" s="102"/>
    </row>
    <row r="44" spans="1:16" s="24" customFormat="1" ht="12.75" customHeight="1" hidden="1">
      <c r="A44" s="101" t="s">
        <v>47</v>
      </c>
      <c r="B44" s="119">
        <v>14.289216473</v>
      </c>
      <c r="C44" s="119">
        <v>14.152012514</v>
      </c>
      <c r="D44" s="119">
        <v>1.816268068</v>
      </c>
      <c r="E44" s="119">
        <v>7.9602505</v>
      </c>
      <c r="F44" s="119">
        <v>53.68191</v>
      </c>
      <c r="G44" s="51"/>
      <c r="H44" s="51"/>
      <c r="I44" s="51"/>
      <c r="J44" s="51"/>
      <c r="K44" s="51"/>
      <c r="L44" s="51">
        <v>0</v>
      </c>
      <c r="M44" s="51">
        <v>0</v>
      </c>
      <c r="N44" s="119">
        <f t="shared" si="1"/>
        <v>91.899657555</v>
      </c>
      <c r="O44" s="10"/>
      <c r="P44" s="10"/>
    </row>
    <row r="45" spans="1:16" s="24" customFormat="1" ht="12.75" customHeight="1" hidden="1">
      <c r="A45" s="12" t="s">
        <v>3</v>
      </c>
      <c r="B45" s="119">
        <v>0</v>
      </c>
      <c r="C45" s="119">
        <v>0</v>
      </c>
      <c r="D45" s="119">
        <v>0</v>
      </c>
      <c r="E45" s="119">
        <v>0</v>
      </c>
      <c r="F45" s="119">
        <v>0</v>
      </c>
      <c r="G45" s="51"/>
      <c r="H45" s="51"/>
      <c r="I45" s="51"/>
      <c r="J45" s="51"/>
      <c r="K45" s="51"/>
      <c r="L45" s="51">
        <v>0</v>
      </c>
      <c r="M45" s="51">
        <v>0</v>
      </c>
      <c r="N45" s="119">
        <f t="shared" si="1"/>
        <v>0</v>
      </c>
      <c r="O45" s="10"/>
      <c r="P45" s="10"/>
    </row>
    <row r="46" spans="1:16" s="24" customFormat="1" ht="12.75">
      <c r="A46" s="12" t="s">
        <v>2</v>
      </c>
      <c r="B46" s="119">
        <v>305.35630844599996</v>
      </c>
      <c r="C46" s="119">
        <v>318.922690449</v>
      </c>
      <c r="D46" s="119">
        <v>349.75021752300006</v>
      </c>
      <c r="E46" s="119">
        <v>356.70846973199997</v>
      </c>
      <c r="F46" s="119">
        <v>333.826379383</v>
      </c>
      <c r="G46" s="51"/>
      <c r="H46" s="51"/>
      <c r="I46" s="51"/>
      <c r="J46" s="51"/>
      <c r="K46" s="51"/>
      <c r="L46" s="51">
        <v>0</v>
      </c>
      <c r="M46" s="51">
        <v>0</v>
      </c>
      <c r="N46" s="119">
        <f t="shared" si="1"/>
        <v>1664.5640655329998</v>
      </c>
      <c r="O46" s="10"/>
      <c r="P46" s="10"/>
    </row>
    <row r="47" spans="1:16" s="24" customFormat="1" ht="12.75" customHeight="1" hidden="1">
      <c r="A47" s="12" t="s">
        <v>50</v>
      </c>
      <c r="B47" s="119">
        <v>0</v>
      </c>
      <c r="C47" s="119">
        <v>0</v>
      </c>
      <c r="D47" s="119">
        <v>0</v>
      </c>
      <c r="E47" s="119">
        <v>0</v>
      </c>
      <c r="F47" s="119">
        <v>0</v>
      </c>
      <c r="G47" s="51"/>
      <c r="H47" s="51"/>
      <c r="I47" s="51"/>
      <c r="J47" s="51"/>
      <c r="K47" s="51"/>
      <c r="L47" s="51">
        <v>0</v>
      </c>
      <c r="M47" s="51">
        <v>0</v>
      </c>
      <c r="N47" s="119">
        <f t="shared" si="1"/>
        <v>0</v>
      </c>
      <c r="O47" s="10"/>
      <c r="P47" s="10"/>
    </row>
    <row r="48" spans="1:16" s="24" customFormat="1" ht="12.75" customHeight="1" hidden="1">
      <c r="A48" s="12" t="s">
        <v>51</v>
      </c>
      <c r="B48" s="119">
        <v>0</v>
      </c>
      <c r="C48" s="119">
        <v>0</v>
      </c>
      <c r="D48" s="119">
        <v>0</v>
      </c>
      <c r="E48" s="119">
        <v>0</v>
      </c>
      <c r="F48" s="119">
        <v>0</v>
      </c>
      <c r="G48" s="51"/>
      <c r="H48" s="51"/>
      <c r="I48" s="51"/>
      <c r="J48" s="51"/>
      <c r="K48" s="51"/>
      <c r="L48" s="51">
        <v>0</v>
      </c>
      <c r="M48" s="51">
        <v>0</v>
      </c>
      <c r="N48" s="119">
        <f t="shared" si="1"/>
        <v>0</v>
      </c>
      <c r="O48" s="10"/>
      <c r="P48" s="10"/>
    </row>
    <row r="49" spans="1:16" s="24" customFormat="1" ht="12.75" customHeight="1" hidden="1">
      <c r="A49" s="12" t="s">
        <v>52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51"/>
      <c r="H49" s="51"/>
      <c r="I49" s="51"/>
      <c r="J49" s="51"/>
      <c r="K49" s="51"/>
      <c r="L49" s="51">
        <v>0</v>
      </c>
      <c r="M49" s="51">
        <v>0</v>
      </c>
      <c r="N49" s="119">
        <f t="shared" si="1"/>
        <v>0</v>
      </c>
      <c r="O49" s="10"/>
      <c r="P49" s="10"/>
    </row>
    <row r="50" spans="1:16" s="24" customFormat="1" ht="12.75" customHeight="1" hidden="1">
      <c r="A50" s="12" t="s">
        <v>85</v>
      </c>
      <c r="B50" s="119">
        <v>1.504300362</v>
      </c>
      <c r="C50" s="119">
        <v>1.945183357</v>
      </c>
      <c r="D50" s="119">
        <v>2.506279556</v>
      </c>
      <c r="E50" s="119">
        <v>1.178971794</v>
      </c>
      <c r="F50" s="119">
        <v>1.490869019</v>
      </c>
      <c r="G50" s="51"/>
      <c r="H50" s="51"/>
      <c r="I50" s="51"/>
      <c r="J50" s="51"/>
      <c r="K50" s="51"/>
      <c r="L50" s="51">
        <v>0</v>
      </c>
      <c r="M50" s="51">
        <v>0</v>
      </c>
      <c r="N50" s="119">
        <f t="shared" si="1"/>
        <v>8.625604088</v>
      </c>
      <c r="O50" s="10"/>
      <c r="P50" s="10"/>
    </row>
    <row r="51" spans="1:16" s="24" customFormat="1" ht="12.75" customHeight="1" hidden="1">
      <c r="A51" s="12" t="s">
        <v>51</v>
      </c>
      <c r="B51" s="119">
        <v>1.504300362</v>
      </c>
      <c r="C51" s="119">
        <v>1.945183357</v>
      </c>
      <c r="D51" s="119">
        <v>2.506279556</v>
      </c>
      <c r="E51" s="119">
        <v>1.178971794</v>
      </c>
      <c r="F51" s="119">
        <v>1.490869019</v>
      </c>
      <c r="G51" s="51"/>
      <c r="H51" s="51"/>
      <c r="I51" s="51"/>
      <c r="J51" s="51"/>
      <c r="K51" s="51"/>
      <c r="L51" s="51">
        <v>0</v>
      </c>
      <c r="M51" s="51">
        <v>0</v>
      </c>
      <c r="N51" s="119">
        <f t="shared" si="1"/>
        <v>8.625604088</v>
      </c>
      <c r="O51" s="10"/>
      <c r="P51" s="10"/>
    </row>
    <row r="52" spans="1:16" s="24" customFormat="1" ht="12.75" customHeight="1" hidden="1">
      <c r="A52" s="12" t="s">
        <v>52</v>
      </c>
      <c r="B52" s="119">
        <v>0</v>
      </c>
      <c r="C52" s="119">
        <v>0</v>
      </c>
      <c r="D52" s="119">
        <v>0</v>
      </c>
      <c r="E52" s="119">
        <v>0</v>
      </c>
      <c r="F52" s="119">
        <v>0</v>
      </c>
      <c r="G52" s="51"/>
      <c r="H52" s="51"/>
      <c r="I52" s="51"/>
      <c r="J52" s="51"/>
      <c r="K52" s="51"/>
      <c r="L52" s="51">
        <v>0</v>
      </c>
      <c r="M52" s="51">
        <v>0</v>
      </c>
      <c r="N52" s="119">
        <f t="shared" si="1"/>
        <v>0</v>
      </c>
      <c r="O52" s="10"/>
      <c r="P52" s="10"/>
    </row>
    <row r="53" spans="1:16" s="24" customFormat="1" ht="12.75" customHeight="1" hidden="1">
      <c r="A53" s="12" t="s">
        <v>86</v>
      </c>
      <c r="B53" s="119">
        <v>303.852008084</v>
      </c>
      <c r="C53" s="119">
        <v>316.977507092</v>
      </c>
      <c r="D53" s="119">
        <v>347.2439379670001</v>
      </c>
      <c r="E53" s="119">
        <v>355.52949793799996</v>
      </c>
      <c r="F53" s="119">
        <v>332.335510364</v>
      </c>
      <c r="G53" s="51"/>
      <c r="H53" s="51"/>
      <c r="I53" s="51"/>
      <c r="J53" s="51"/>
      <c r="K53" s="51"/>
      <c r="L53" s="51">
        <v>0</v>
      </c>
      <c r="M53" s="51">
        <v>0</v>
      </c>
      <c r="N53" s="119">
        <f t="shared" si="1"/>
        <v>1655.938461445</v>
      </c>
      <c r="O53" s="10"/>
      <c r="P53" s="10"/>
    </row>
    <row r="54" spans="1:16" s="24" customFormat="1" ht="12.75" customHeight="1" hidden="1">
      <c r="A54" s="12" t="s">
        <v>51</v>
      </c>
      <c r="B54" s="119">
        <v>190.28405762299997</v>
      </c>
      <c r="C54" s="119">
        <v>236.825137595</v>
      </c>
      <c r="D54" s="119">
        <v>257.98765522200006</v>
      </c>
      <c r="E54" s="119">
        <v>245.48238980199997</v>
      </c>
      <c r="F54" s="119">
        <v>287.249456343</v>
      </c>
      <c r="G54" s="51"/>
      <c r="H54" s="51"/>
      <c r="I54" s="51"/>
      <c r="J54" s="51"/>
      <c r="K54" s="51"/>
      <c r="L54" s="51">
        <v>0</v>
      </c>
      <c r="M54" s="51">
        <v>0</v>
      </c>
      <c r="N54" s="119">
        <f t="shared" si="1"/>
        <v>1217.828696585</v>
      </c>
      <c r="O54" s="10"/>
      <c r="P54" s="10"/>
    </row>
    <row r="55" spans="1:16" s="24" customFormat="1" ht="12.75" customHeight="1" hidden="1">
      <c r="A55" s="12" t="s">
        <v>52</v>
      </c>
      <c r="B55" s="119">
        <v>113.567950461</v>
      </c>
      <c r="C55" s="119">
        <v>80.152369497</v>
      </c>
      <c r="D55" s="119">
        <v>89.25628274500001</v>
      </c>
      <c r="E55" s="119">
        <v>110.047108136</v>
      </c>
      <c r="F55" s="119">
        <v>45.086054021</v>
      </c>
      <c r="G55" s="51"/>
      <c r="H55" s="51"/>
      <c r="I55" s="51"/>
      <c r="J55" s="51"/>
      <c r="K55" s="51"/>
      <c r="L55" s="51">
        <v>0</v>
      </c>
      <c r="M55" s="51">
        <v>0</v>
      </c>
      <c r="N55" s="119">
        <f t="shared" si="1"/>
        <v>438.10976486000004</v>
      </c>
      <c r="O55" s="10"/>
      <c r="P55" s="10"/>
    </row>
    <row r="56" spans="1:16" s="24" customFormat="1" ht="12.75">
      <c r="A56" s="12" t="s">
        <v>18</v>
      </c>
      <c r="B56" s="119">
        <v>497.644703252</v>
      </c>
      <c r="C56" s="119">
        <v>461.078447559</v>
      </c>
      <c r="D56" s="119">
        <v>503.295284421</v>
      </c>
      <c r="E56" s="119">
        <v>1229.9007744839998</v>
      </c>
      <c r="F56" s="119">
        <v>669.8118881180001</v>
      </c>
      <c r="G56" s="51"/>
      <c r="H56" s="51"/>
      <c r="I56" s="51"/>
      <c r="J56" s="51"/>
      <c r="K56" s="51"/>
      <c r="L56" s="51">
        <v>0</v>
      </c>
      <c r="M56" s="51">
        <v>0</v>
      </c>
      <c r="N56" s="119">
        <f t="shared" si="1"/>
        <v>3361.731097834</v>
      </c>
      <c r="O56" s="10"/>
      <c r="P56" s="10"/>
    </row>
    <row r="57" spans="1:16" s="24" customFormat="1" ht="12.75">
      <c r="A57" s="12" t="s">
        <v>19</v>
      </c>
      <c r="B57" s="119">
        <v>41.243180448000004</v>
      </c>
      <c r="C57" s="119">
        <v>41.75472581</v>
      </c>
      <c r="D57" s="119">
        <v>235.92106307100002</v>
      </c>
      <c r="E57" s="119">
        <v>69.079582386</v>
      </c>
      <c r="F57" s="119">
        <v>687.4620545139999</v>
      </c>
      <c r="G57" s="51"/>
      <c r="H57" s="51"/>
      <c r="I57" s="51"/>
      <c r="J57" s="51"/>
      <c r="K57" s="51"/>
      <c r="L57" s="51">
        <v>0</v>
      </c>
      <c r="M57" s="51">
        <v>0</v>
      </c>
      <c r="N57" s="119">
        <f t="shared" si="1"/>
        <v>1075.460606229</v>
      </c>
      <c r="O57" s="10"/>
      <c r="P57" s="10"/>
    </row>
    <row r="58" spans="1:16" s="24" customFormat="1" ht="12.75" customHeight="1" hidden="1">
      <c r="A58" s="12" t="s">
        <v>53</v>
      </c>
      <c r="B58" s="119">
        <v>18.764249133</v>
      </c>
      <c r="C58" s="119">
        <v>14.65716101</v>
      </c>
      <c r="D58" s="119">
        <v>189.01965766400002</v>
      </c>
      <c r="E58" s="119">
        <v>19.305537243000003</v>
      </c>
      <c r="F58" s="119">
        <v>10.407426337</v>
      </c>
      <c r="G58" s="51"/>
      <c r="H58" s="51"/>
      <c r="I58" s="51"/>
      <c r="J58" s="51"/>
      <c r="K58" s="51"/>
      <c r="L58" s="51">
        <v>0</v>
      </c>
      <c r="M58" s="51">
        <v>0</v>
      </c>
      <c r="N58" s="119">
        <f t="shared" si="1"/>
        <v>252.15403138700003</v>
      </c>
      <c r="O58" s="10"/>
      <c r="P58" s="10"/>
    </row>
    <row r="59" spans="1:16" s="24" customFormat="1" ht="25.5" customHeight="1" hidden="1">
      <c r="A59" s="103" t="s">
        <v>54</v>
      </c>
      <c r="B59" s="119">
        <v>5</v>
      </c>
      <c r="C59" s="119">
        <v>2.4363447000000003</v>
      </c>
      <c r="D59" s="119">
        <v>167</v>
      </c>
      <c r="E59" s="119">
        <v>6.252655300000001</v>
      </c>
      <c r="F59" s="119">
        <v>3</v>
      </c>
      <c r="G59" s="51"/>
      <c r="H59" s="51"/>
      <c r="I59" s="51"/>
      <c r="J59" s="51"/>
      <c r="K59" s="51"/>
      <c r="L59" s="51">
        <v>0</v>
      </c>
      <c r="M59" s="51">
        <v>0</v>
      </c>
      <c r="N59" s="119">
        <f t="shared" si="1"/>
        <v>183.68900000000002</v>
      </c>
      <c r="O59" s="10"/>
      <c r="P59" s="10"/>
    </row>
    <row r="60" spans="1:16" s="24" customFormat="1" ht="12.75" customHeight="1" hidden="1">
      <c r="A60" s="103" t="s">
        <v>55</v>
      </c>
      <c r="B60" s="119">
        <v>9.3737219</v>
      </c>
      <c r="C60" s="119">
        <v>6.089472273999999</v>
      </c>
      <c r="D60" s="119">
        <v>9.487838009999999</v>
      </c>
      <c r="E60" s="119">
        <v>7.342640185999999</v>
      </c>
      <c r="F60" s="119">
        <v>3.159406426</v>
      </c>
      <c r="G60" s="51"/>
      <c r="H60" s="51"/>
      <c r="I60" s="51"/>
      <c r="J60" s="51"/>
      <c r="K60" s="51"/>
      <c r="L60" s="51">
        <v>0</v>
      </c>
      <c r="M60" s="51">
        <v>0</v>
      </c>
      <c r="N60" s="119">
        <f t="shared" si="1"/>
        <v>35.45307879599999</v>
      </c>
      <c r="O60" s="10"/>
      <c r="P60" s="10"/>
    </row>
    <row r="61" spans="1:16" s="24" customFormat="1" ht="25.5" customHeight="1" hidden="1">
      <c r="A61" s="103" t="s">
        <v>56</v>
      </c>
      <c r="B61" s="119">
        <v>0</v>
      </c>
      <c r="C61" s="119">
        <v>1.8450781360000001</v>
      </c>
      <c r="D61" s="119">
        <v>0</v>
      </c>
      <c r="E61" s="119">
        <v>3.0983894810000003</v>
      </c>
      <c r="F61" s="119">
        <v>0.055913408</v>
      </c>
      <c r="G61" s="51"/>
      <c r="H61" s="51"/>
      <c r="I61" s="51"/>
      <c r="J61" s="51"/>
      <c r="K61" s="51"/>
      <c r="L61" s="51">
        <v>0</v>
      </c>
      <c r="M61" s="51">
        <v>0</v>
      </c>
      <c r="N61" s="119">
        <f t="shared" si="1"/>
        <v>4.999381025000001</v>
      </c>
      <c r="O61" s="10"/>
      <c r="P61" s="10"/>
    </row>
    <row r="62" spans="1:16" s="24" customFormat="1" ht="12.75" customHeight="1" hidden="1">
      <c r="A62" s="12" t="s">
        <v>57</v>
      </c>
      <c r="B62" s="119">
        <v>1.287473937</v>
      </c>
      <c r="C62" s="119">
        <v>1.754012604</v>
      </c>
      <c r="D62" s="119">
        <v>9.864566358</v>
      </c>
      <c r="E62" s="119">
        <v>0.58592898</v>
      </c>
      <c r="F62" s="119">
        <v>1.791183207</v>
      </c>
      <c r="G62" s="51"/>
      <c r="H62" s="51"/>
      <c r="I62" s="51"/>
      <c r="J62" s="51"/>
      <c r="K62" s="51"/>
      <c r="L62" s="51">
        <v>0</v>
      </c>
      <c r="M62" s="51">
        <v>0</v>
      </c>
      <c r="N62" s="119">
        <f t="shared" si="1"/>
        <v>15.283165085999999</v>
      </c>
      <c r="O62" s="10"/>
      <c r="P62" s="10"/>
    </row>
    <row r="63" spans="1:16" s="24" customFormat="1" ht="12.75" customHeight="1" hidden="1">
      <c r="A63" s="12" t="s">
        <v>58</v>
      </c>
      <c r="B63" s="119">
        <v>3.103053296</v>
      </c>
      <c r="C63" s="119">
        <v>2.532253296</v>
      </c>
      <c r="D63" s="119">
        <v>2.6672532959999997</v>
      </c>
      <c r="E63" s="119">
        <v>2.0259232959999998</v>
      </c>
      <c r="F63" s="119">
        <v>2.4009232959999998</v>
      </c>
      <c r="G63" s="51"/>
      <c r="H63" s="51"/>
      <c r="I63" s="51"/>
      <c r="J63" s="51"/>
      <c r="K63" s="51"/>
      <c r="L63" s="51">
        <v>0</v>
      </c>
      <c r="M63" s="51">
        <v>0</v>
      </c>
      <c r="N63" s="119">
        <f t="shared" si="1"/>
        <v>12.72940648</v>
      </c>
      <c r="O63" s="10"/>
      <c r="P63" s="10"/>
    </row>
    <row r="64" spans="1:16" s="24" customFormat="1" ht="12.75" customHeight="1" hidden="1">
      <c r="A64" s="12" t="s">
        <v>87</v>
      </c>
      <c r="B64" s="119">
        <v>22.478931315</v>
      </c>
      <c r="C64" s="119">
        <v>27.0975648</v>
      </c>
      <c r="D64" s="119">
        <v>46.901405407</v>
      </c>
      <c r="E64" s="119">
        <v>49.774045143</v>
      </c>
      <c r="F64" s="119">
        <v>677.0546281769999</v>
      </c>
      <c r="G64" s="51"/>
      <c r="H64" s="51"/>
      <c r="I64" s="51"/>
      <c r="J64" s="51"/>
      <c r="K64" s="51"/>
      <c r="L64" s="51">
        <v>0</v>
      </c>
      <c r="M64" s="51">
        <v>0</v>
      </c>
      <c r="N64" s="119">
        <f t="shared" si="1"/>
        <v>823.3065748419999</v>
      </c>
      <c r="O64" s="10"/>
      <c r="P64" s="10"/>
    </row>
    <row r="65" spans="1:16" s="24" customFormat="1" ht="12.75" customHeight="1" hidden="1">
      <c r="A65" s="12" t="s">
        <v>60</v>
      </c>
      <c r="B65" s="119">
        <v>22.478931315</v>
      </c>
      <c r="C65" s="119">
        <v>27.0975648</v>
      </c>
      <c r="D65" s="119">
        <v>46.901405407</v>
      </c>
      <c r="E65" s="119">
        <v>49.774045143</v>
      </c>
      <c r="F65" s="119">
        <v>27.054628176999998</v>
      </c>
      <c r="G65" s="51"/>
      <c r="H65" s="51"/>
      <c r="I65" s="51"/>
      <c r="J65" s="51"/>
      <c r="K65" s="51"/>
      <c r="L65" s="51">
        <v>0</v>
      </c>
      <c r="M65" s="51">
        <v>0</v>
      </c>
      <c r="N65" s="119">
        <f t="shared" si="1"/>
        <v>173.30657484199997</v>
      </c>
      <c r="O65" s="10"/>
      <c r="P65" s="10"/>
    </row>
    <row r="66" spans="1:16" s="24" customFormat="1" ht="12.75" customHeight="1" hidden="1">
      <c r="A66" s="12" t="s">
        <v>61</v>
      </c>
      <c r="B66" s="119">
        <v>0</v>
      </c>
      <c r="C66" s="119">
        <v>0</v>
      </c>
      <c r="D66" s="119">
        <v>0</v>
      </c>
      <c r="E66" s="119">
        <v>0</v>
      </c>
      <c r="F66" s="119">
        <v>0</v>
      </c>
      <c r="G66" s="51"/>
      <c r="H66" s="51"/>
      <c r="I66" s="51"/>
      <c r="J66" s="51"/>
      <c r="K66" s="51"/>
      <c r="L66" s="51">
        <v>0</v>
      </c>
      <c r="M66" s="51">
        <v>0</v>
      </c>
      <c r="N66" s="119">
        <f t="shared" si="1"/>
        <v>0</v>
      </c>
      <c r="O66" s="10"/>
      <c r="P66" s="10"/>
    </row>
    <row r="67" spans="1:16" s="24" customFormat="1" ht="12.75" customHeight="1" hidden="1">
      <c r="A67" s="12" t="s">
        <v>62</v>
      </c>
      <c r="B67" s="119">
        <v>0</v>
      </c>
      <c r="C67" s="119">
        <v>0</v>
      </c>
      <c r="D67" s="119">
        <v>0</v>
      </c>
      <c r="E67" s="119">
        <v>0</v>
      </c>
      <c r="F67" s="119">
        <v>650</v>
      </c>
      <c r="G67" s="51"/>
      <c r="H67" s="51"/>
      <c r="I67" s="51"/>
      <c r="J67" s="51"/>
      <c r="K67" s="51"/>
      <c r="L67" s="51">
        <v>0</v>
      </c>
      <c r="M67" s="51">
        <v>0</v>
      </c>
      <c r="N67" s="119">
        <f t="shared" si="1"/>
        <v>650</v>
      </c>
      <c r="O67" s="10"/>
      <c r="P67" s="10"/>
    </row>
    <row r="68" spans="1:16" s="24" customFormat="1" ht="7.5" customHeight="1">
      <c r="A68" s="12"/>
      <c r="B68" s="119"/>
      <c r="C68" s="119"/>
      <c r="D68" s="119"/>
      <c r="E68" s="119"/>
      <c r="F68" s="119"/>
      <c r="G68" s="51"/>
      <c r="H68" s="51"/>
      <c r="I68" s="51"/>
      <c r="J68" s="51"/>
      <c r="K68" s="51"/>
      <c r="L68" s="51"/>
      <c r="M68" s="51"/>
      <c r="N68" s="119"/>
      <c r="O68" s="10"/>
      <c r="P68" s="10"/>
    </row>
    <row r="69" spans="1:16" s="24" customFormat="1" ht="13.5">
      <c r="A69" s="28" t="s">
        <v>20</v>
      </c>
      <c r="B69" s="123">
        <v>122.85454824699991</v>
      </c>
      <c r="C69" s="123">
        <v>93.40028095900061</v>
      </c>
      <c r="D69" s="123">
        <v>-393.290309943</v>
      </c>
      <c r="E69" s="123">
        <v>-1734.5198237530008</v>
      </c>
      <c r="F69" s="123">
        <v>-1328.764761643</v>
      </c>
      <c r="G69" s="104"/>
      <c r="H69" s="104"/>
      <c r="I69" s="104"/>
      <c r="J69" s="104"/>
      <c r="K69" s="104"/>
      <c r="L69" s="104">
        <v>0</v>
      </c>
      <c r="M69" s="104">
        <v>0</v>
      </c>
      <c r="N69" s="123">
        <f>+SUM(B69:M69)</f>
        <v>-3240.320066133</v>
      </c>
      <c r="O69" s="10"/>
      <c r="P69" s="10"/>
    </row>
    <row r="70" spans="1:16" s="24" customFormat="1" ht="7.5" customHeight="1">
      <c r="A70" s="25"/>
      <c r="B70" s="120"/>
      <c r="C70" s="120"/>
      <c r="D70" s="120"/>
      <c r="E70" s="120"/>
      <c r="F70" s="120"/>
      <c r="G70" s="100"/>
      <c r="H70" s="100"/>
      <c r="I70" s="100"/>
      <c r="J70" s="100"/>
      <c r="K70" s="100"/>
      <c r="L70" s="100"/>
      <c r="M70" s="100"/>
      <c r="N70" s="120"/>
      <c r="O70" s="10"/>
      <c r="P70" s="10"/>
    </row>
    <row r="71" spans="1:18" s="10" customFormat="1" ht="6.75" customHeight="1">
      <c r="A71" s="25"/>
      <c r="B71" s="121"/>
      <c r="C71" s="121"/>
      <c r="D71" s="121"/>
      <c r="E71" s="121"/>
      <c r="F71" s="121"/>
      <c r="G71" s="100"/>
      <c r="H71" s="100"/>
      <c r="I71" s="100"/>
      <c r="J71" s="100"/>
      <c r="K71" s="100"/>
      <c r="L71" s="100"/>
      <c r="M71" s="100"/>
      <c r="N71" s="121"/>
      <c r="Q71" s="105"/>
      <c r="R71" s="105"/>
    </row>
    <row r="72" spans="1:16" s="14" customFormat="1" ht="12.75" outlineLevel="2">
      <c r="A72" s="10" t="s">
        <v>21</v>
      </c>
      <c r="B72" s="120">
        <v>192.15273772799995</v>
      </c>
      <c r="C72" s="120">
        <v>329.84726874999996</v>
      </c>
      <c r="D72" s="120">
        <v>746.9940961339997</v>
      </c>
      <c r="E72" s="120">
        <v>625.2438370950002</v>
      </c>
      <c r="F72" s="120">
        <v>533.105870413</v>
      </c>
      <c r="G72" s="96"/>
      <c r="H72" s="96"/>
      <c r="I72" s="96"/>
      <c r="J72" s="96"/>
      <c r="K72" s="96"/>
      <c r="L72" s="96">
        <v>0</v>
      </c>
      <c r="M72" s="96">
        <v>0</v>
      </c>
      <c r="N72" s="120">
        <f>+SUM(B72:M72)</f>
        <v>2427.34381012</v>
      </c>
      <c r="O72" s="10"/>
      <c r="P72" s="10"/>
    </row>
    <row r="73" spans="1:18" s="24" customFormat="1" ht="12.75">
      <c r="A73" s="12" t="s">
        <v>22</v>
      </c>
      <c r="B73" s="119">
        <v>184.45806172799996</v>
      </c>
      <c r="C73" s="119">
        <v>323.666259897</v>
      </c>
      <c r="D73" s="119">
        <v>745.7882733029998</v>
      </c>
      <c r="E73" s="119">
        <v>616.5801459180002</v>
      </c>
      <c r="F73" s="119">
        <v>531.3298941620001</v>
      </c>
      <c r="G73" s="51"/>
      <c r="H73" s="51"/>
      <c r="I73" s="51"/>
      <c r="J73" s="51"/>
      <c r="K73" s="51"/>
      <c r="L73" s="51">
        <v>0</v>
      </c>
      <c r="M73" s="51">
        <v>0</v>
      </c>
      <c r="N73" s="119">
        <f>+SUM(B73:M73)</f>
        <v>2401.822635008</v>
      </c>
      <c r="O73" s="10"/>
      <c r="P73" s="10"/>
      <c r="Q73" s="106"/>
      <c r="R73" s="106"/>
    </row>
    <row r="74" spans="1:18" s="24" customFormat="1" ht="12.75">
      <c r="A74" s="12" t="s">
        <v>23</v>
      </c>
      <c r="B74" s="119">
        <v>7.694676</v>
      </c>
      <c r="C74" s="119">
        <v>6.181008853000001</v>
      </c>
      <c r="D74" s="119">
        <v>1.2058228309999999</v>
      </c>
      <c r="E74" s="119">
        <v>8.663691177</v>
      </c>
      <c r="F74" s="119">
        <v>1.7759762510000001</v>
      </c>
      <c r="G74" s="51"/>
      <c r="H74" s="51"/>
      <c r="I74" s="51"/>
      <c r="J74" s="51"/>
      <c r="K74" s="51"/>
      <c r="L74" s="51">
        <v>0</v>
      </c>
      <c r="M74" s="51">
        <v>0</v>
      </c>
      <c r="N74" s="119">
        <f>+SUM(B74:M74)</f>
        <v>25.521175112</v>
      </c>
      <c r="O74" s="10"/>
      <c r="P74" s="10"/>
      <c r="Q74" s="83"/>
      <c r="R74" s="83"/>
    </row>
    <row r="75" spans="1:18" s="24" customFormat="1" ht="17.25" customHeight="1">
      <c r="A75" s="12" t="s">
        <v>69</v>
      </c>
      <c r="B75" s="119">
        <v>0</v>
      </c>
      <c r="C75" s="119">
        <v>0</v>
      </c>
      <c r="D75" s="119">
        <v>0</v>
      </c>
      <c r="E75" s="119">
        <v>0</v>
      </c>
      <c r="F75" s="119">
        <v>0</v>
      </c>
      <c r="G75" s="51"/>
      <c r="H75" s="51"/>
      <c r="I75" s="51"/>
      <c r="J75" s="51"/>
      <c r="K75" s="51"/>
      <c r="L75" s="51"/>
      <c r="M75" s="51"/>
      <c r="N75" s="119">
        <f>+SUM(B75:M75)</f>
        <v>0</v>
      </c>
      <c r="O75" s="10"/>
      <c r="P75" s="10"/>
      <c r="Q75" s="106"/>
      <c r="R75" s="106"/>
    </row>
    <row r="76" spans="1:17" s="24" customFormat="1" ht="13.5">
      <c r="A76" s="107" t="s">
        <v>24</v>
      </c>
      <c r="B76" s="124">
        <v>-69.29818948100004</v>
      </c>
      <c r="C76" s="124">
        <v>-236.44698779099934</v>
      </c>
      <c r="D76" s="124">
        <v>-1140.2844060769999</v>
      </c>
      <c r="E76" s="124">
        <v>-2359.763660848001</v>
      </c>
      <c r="F76" s="124">
        <v>-1861.870632056</v>
      </c>
      <c r="G76" s="108"/>
      <c r="H76" s="108"/>
      <c r="I76" s="108"/>
      <c r="J76" s="108"/>
      <c r="K76" s="108"/>
      <c r="L76" s="108">
        <v>0</v>
      </c>
      <c r="M76" s="108">
        <v>0</v>
      </c>
      <c r="N76" s="124">
        <f>+SUM(B76:M76)</f>
        <v>-5667.663876253</v>
      </c>
      <c r="O76" s="109"/>
      <c r="P76" s="10"/>
      <c r="Q76" s="10"/>
    </row>
    <row r="77" spans="1:16" s="24" customFormat="1" ht="5.25" customHeight="1">
      <c r="A77" s="12"/>
      <c r="B77" s="98"/>
      <c r="C77" s="98"/>
      <c r="D77" s="98"/>
      <c r="E77" s="98"/>
      <c r="F77" s="98"/>
      <c r="G77" s="51"/>
      <c r="H77" s="51"/>
      <c r="I77" s="51"/>
      <c r="J77" s="51"/>
      <c r="K77" s="51"/>
      <c r="L77" s="51"/>
      <c r="M77" s="51"/>
      <c r="N77" s="98"/>
      <c r="O77" s="10"/>
      <c r="P77" s="10"/>
    </row>
    <row r="78" spans="1:16" s="24" customFormat="1" ht="12.75">
      <c r="A78" s="110" t="s">
        <v>25</v>
      </c>
      <c r="B78" s="98"/>
      <c r="C78" s="98"/>
      <c r="D78" s="98"/>
      <c r="E78" s="98"/>
      <c r="F78" s="98"/>
      <c r="G78" s="111"/>
      <c r="H78" s="111"/>
      <c r="I78" s="111"/>
      <c r="J78" s="111"/>
      <c r="K78" s="111"/>
      <c r="L78" s="111"/>
      <c r="M78" s="111"/>
      <c r="N78" s="98"/>
      <c r="O78" s="10"/>
      <c r="P78" s="10"/>
    </row>
    <row r="79" spans="1:16" s="24" customFormat="1" ht="10.5" customHeight="1">
      <c r="A79" s="10"/>
      <c r="B79" s="98"/>
      <c r="C79" s="98"/>
      <c r="D79" s="98"/>
      <c r="E79" s="98"/>
      <c r="F79" s="98"/>
      <c r="G79" s="96"/>
      <c r="H79" s="96"/>
      <c r="I79" s="96"/>
      <c r="J79" s="96"/>
      <c r="K79" s="96"/>
      <c r="L79" s="96"/>
      <c r="M79" s="96"/>
      <c r="N79" s="98"/>
      <c r="O79" s="10"/>
      <c r="P79" s="10"/>
    </row>
    <row r="80" spans="1:16" s="14" customFormat="1" ht="12.75" outlineLevel="2">
      <c r="A80" s="10" t="s">
        <v>26</v>
      </c>
      <c r="B80" s="54">
        <v>16.545331405</v>
      </c>
      <c r="C80" s="54">
        <v>114.977536637</v>
      </c>
      <c r="D80" s="54">
        <v>5452.877203459</v>
      </c>
      <c r="E80" s="54">
        <v>4828.706125171</v>
      </c>
      <c r="F80" s="54">
        <v>26.060286659</v>
      </c>
      <c r="G80" s="96"/>
      <c r="H80" s="96"/>
      <c r="I80" s="96"/>
      <c r="J80" s="96"/>
      <c r="K80" s="96"/>
      <c r="L80" s="96">
        <v>0</v>
      </c>
      <c r="M80" s="96">
        <v>0</v>
      </c>
      <c r="N80" s="54">
        <f>+SUM(B80:M80)</f>
        <v>10439.166483331</v>
      </c>
      <c r="O80" s="10"/>
      <c r="P80" s="10"/>
    </row>
    <row r="81" spans="1:16" s="24" customFormat="1" ht="12.75">
      <c r="A81" s="12" t="s">
        <v>27</v>
      </c>
      <c r="B81" s="98">
        <v>16.545331405</v>
      </c>
      <c r="C81" s="98">
        <v>114.977536637</v>
      </c>
      <c r="D81" s="98">
        <v>5452.877203459</v>
      </c>
      <c r="E81" s="98">
        <v>4828.706125171</v>
      </c>
      <c r="F81" s="98">
        <v>26.060286659</v>
      </c>
      <c r="G81" s="51"/>
      <c r="H81" s="51"/>
      <c r="I81" s="51"/>
      <c r="J81" s="51"/>
      <c r="K81" s="51"/>
      <c r="L81" s="51">
        <v>0</v>
      </c>
      <c r="M81" s="51">
        <v>0</v>
      </c>
      <c r="N81" s="98">
        <f aca="true" t="shared" si="2" ref="N81:N92">+SUM(B81:M81)</f>
        <v>10439.166483331</v>
      </c>
      <c r="O81" s="10"/>
      <c r="P81" s="10"/>
    </row>
    <row r="82" spans="1:16" s="24" customFormat="1" ht="12.75">
      <c r="A82" s="12" t="s">
        <v>28</v>
      </c>
      <c r="B82" s="98">
        <v>0</v>
      </c>
      <c r="C82" s="98">
        <v>0</v>
      </c>
      <c r="D82" s="98">
        <v>0</v>
      </c>
      <c r="E82" s="98">
        <v>0</v>
      </c>
      <c r="F82" s="98">
        <v>0</v>
      </c>
      <c r="G82" s="51"/>
      <c r="H82" s="51"/>
      <c r="I82" s="51"/>
      <c r="J82" s="51"/>
      <c r="K82" s="51"/>
      <c r="L82" s="51">
        <v>0</v>
      </c>
      <c r="M82" s="51">
        <v>0</v>
      </c>
      <c r="N82" s="98">
        <f t="shared" si="2"/>
        <v>0</v>
      </c>
      <c r="O82" s="10"/>
      <c r="P82" s="10"/>
    </row>
    <row r="83" spans="1:16" s="14" customFormat="1" ht="12.75" outlineLevel="2">
      <c r="A83" s="10" t="s">
        <v>29</v>
      </c>
      <c r="B83" s="54">
        <v>3402.7195355460003</v>
      </c>
      <c r="C83" s="54">
        <v>987.8157472839999</v>
      </c>
      <c r="D83" s="54">
        <v>2905.250165598</v>
      </c>
      <c r="E83" s="54">
        <v>9303.762953239</v>
      </c>
      <c r="F83" s="54">
        <v>961.261666496</v>
      </c>
      <c r="G83" s="96"/>
      <c r="H83" s="96"/>
      <c r="I83" s="96"/>
      <c r="J83" s="96"/>
      <c r="K83" s="96"/>
      <c r="L83" s="96">
        <v>0</v>
      </c>
      <c r="M83" s="96">
        <v>0</v>
      </c>
      <c r="N83" s="54">
        <f t="shared" si="2"/>
        <v>17560.810068163002</v>
      </c>
      <c r="O83" s="10"/>
      <c r="P83" s="10"/>
    </row>
    <row r="84" spans="1:16" s="24" customFormat="1" ht="12.75">
      <c r="A84" s="12" t="s">
        <v>27</v>
      </c>
      <c r="B84" s="98">
        <v>-13.411818305</v>
      </c>
      <c r="C84" s="98">
        <v>43.811181695</v>
      </c>
      <c r="D84" s="98">
        <v>3293.588181695</v>
      </c>
      <c r="E84" s="98">
        <v>2066.486300695</v>
      </c>
      <c r="F84" s="98">
        <v>-312.472559317</v>
      </c>
      <c r="G84" s="51"/>
      <c r="H84" s="51"/>
      <c r="I84" s="51"/>
      <c r="J84" s="51"/>
      <c r="K84" s="51"/>
      <c r="L84" s="51">
        <v>0</v>
      </c>
      <c r="M84" s="51">
        <v>0</v>
      </c>
      <c r="N84" s="98">
        <f t="shared" si="2"/>
        <v>5078.001286463</v>
      </c>
      <c r="O84" s="10"/>
      <c r="P84" s="10"/>
    </row>
    <row r="85" spans="1:16" s="24" customFormat="1" ht="12.75">
      <c r="A85" s="12" t="s">
        <v>28</v>
      </c>
      <c r="B85" s="98">
        <v>3416.1313538510003</v>
      </c>
      <c r="C85" s="98">
        <v>944.004565589</v>
      </c>
      <c r="D85" s="98">
        <v>-388.338016097</v>
      </c>
      <c r="E85" s="98">
        <v>7237.276652544</v>
      </c>
      <c r="F85" s="98">
        <v>1273.734225813</v>
      </c>
      <c r="G85" s="51"/>
      <c r="H85" s="51"/>
      <c r="I85" s="51"/>
      <c r="J85" s="51"/>
      <c r="K85" s="51"/>
      <c r="L85" s="51">
        <v>0</v>
      </c>
      <c r="M85" s="51">
        <v>0</v>
      </c>
      <c r="N85" s="98">
        <f t="shared" si="2"/>
        <v>12482.8087817</v>
      </c>
      <c r="O85" s="10"/>
      <c r="P85" s="10"/>
    </row>
    <row r="86" spans="1:16" s="24" customFormat="1" ht="6" customHeight="1">
      <c r="A86" s="12"/>
      <c r="B86" s="98"/>
      <c r="C86" s="98"/>
      <c r="D86" s="98"/>
      <c r="E86" s="98"/>
      <c r="F86" s="98"/>
      <c r="G86" s="51"/>
      <c r="H86" s="51"/>
      <c r="I86" s="51"/>
      <c r="J86" s="51"/>
      <c r="K86" s="51"/>
      <c r="L86" s="51"/>
      <c r="M86" s="51"/>
      <c r="N86" s="98"/>
      <c r="O86" s="10"/>
      <c r="P86" s="10"/>
    </row>
    <row r="87" spans="1:14" s="10" customFormat="1" ht="12.75">
      <c r="A87" s="10" t="s">
        <v>30</v>
      </c>
      <c r="B87" s="54">
        <v>-13.411818305</v>
      </c>
      <c r="C87" s="54">
        <v>-13.411818305</v>
      </c>
      <c r="D87" s="54">
        <v>-13.411818305</v>
      </c>
      <c r="E87" s="54">
        <v>-13.453699305</v>
      </c>
      <c r="F87" s="54">
        <v>-14.472559317000002</v>
      </c>
      <c r="G87" s="96"/>
      <c r="H87" s="96"/>
      <c r="I87" s="96"/>
      <c r="J87" s="96"/>
      <c r="K87" s="96"/>
      <c r="L87" s="96">
        <v>0</v>
      </c>
      <c r="M87" s="96">
        <v>0</v>
      </c>
      <c r="N87" s="54">
        <f t="shared" si="2"/>
        <v>-68.16171353700001</v>
      </c>
    </row>
    <row r="88" spans="1:16" s="32" customFormat="1" ht="12.75">
      <c r="A88" s="12" t="s">
        <v>31</v>
      </c>
      <c r="B88" s="125">
        <v>0</v>
      </c>
      <c r="C88" s="125">
        <v>0</v>
      </c>
      <c r="D88" s="125">
        <v>0</v>
      </c>
      <c r="E88" s="125">
        <v>0</v>
      </c>
      <c r="F88" s="125">
        <v>0</v>
      </c>
      <c r="G88" s="51"/>
      <c r="H88" s="51"/>
      <c r="I88" s="51"/>
      <c r="J88" s="51"/>
      <c r="K88" s="51"/>
      <c r="L88" s="51">
        <v>0</v>
      </c>
      <c r="M88" s="51">
        <v>0</v>
      </c>
      <c r="N88" s="125">
        <f t="shared" si="2"/>
        <v>0</v>
      </c>
      <c r="O88" s="10"/>
      <c r="P88" s="10"/>
    </row>
    <row r="89" spans="1:16" s="32" customFormat="1" ht="12.75">
      <c r="A89" s="12" t="s">
        <v>32</v>
      </c>
      <c r="B89" s="125">
        <v>13.411818305</v>
      </c>
      <c r="C89" s="125">
        <v>13.411818305</v>
      </c>
      <c r="D89" s="125">
        <v>13.411818305</v>
      </c>
      <c r="E89" s="125">
        <v>13.453699305</v>
      </c>
      <c r="F89" s="125">
        <v>14.472559317000002</v>
      </c>
      <c r="G89" s="51"/>
      <c r="H89" s="51"/>
      <c r="I89" s="51"/>
      <c r="J89" s="51"/>
      <c r="K89" s="51"/>
      <c r="L89" s="51">
        <v>0</v>
      </c>
      <c r="M89" s="51">
        <v>0</v>
      </c>
      <c r="N89" s="125">
        <f t="shared" si="2"/>
        <v>68.16171353700001</v>
      </c>
      <c r="O89" s="10"/>
      <c r="P89" s="10"/>
    </row>
    <row r="90" spans="2:16" s="32" customFormat="1" ht="6.75" customHeight="1">
      <c r="B90" s="125"/>
      <c r="C90" s="125"/>
      <c r="D90" s="125"/>
      <c r="E90" s="125"/>
      <c r="F90" s="125"/>
      <c r="G90" s="112"/>
      <c r="H90" s="112"/>
      <c r="I90" s="112"/>
      <c r="J90" s="112"/>
      <c r="K90" s="112"/>
      <c r="L90" s="112"/>
      <c r="M90" s="112"/>
      <c r="N90" s="125"/>
      <c r="O90" s="10"/>
      <c r="P90" s="10"/>
    </row>
    <row r="91" spans="1:16" s="32" customFormat="1" ht="12.75">
      <c r="A91" s="10" t="s">
        <v>33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96"/>
      <c r="H91" s="96"/>
      <c r="I91" s="96"/>
      <c r="J91" s="96"/>
      <c r="K91" s="96"/>
      <c r="L91" s="96">
        <v>0</v>
      </c>
      <c r="M91" s="96">
        <v>0</v>
      </c>
      <c r="N91" s="126">
        <f t="shared" si="2"/>
        <v>0</v>
      </c>
      <c r="O91" s="10"/>
      <c r="P91" s="10"/>
    </row>
    <row r="92" spans="1:16" s="32" customFormat="1" ht="12.75">
      <c r="A92" s="12" t="s">
        <v>88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51"/>
      <c r="H92" s="51"/>
      <c r="I92" s="51"/>
      <c r="J92" s="51"/>
      <c r="K92" s="51"/>
      <c r="L92" s="51">
        <v>0</v>
      </c>
      <c r="M92" s="51">
        <v>0</v>
      </c>
      <c r="N92" s="125">
        <f t="shared" si="2"/>
        <v>0</v>
      </c>
      <c r="O92" s="10"/>
      <c r="P92" s="10"/>
    </row>
    <row r="93" spans="2:16" s="32" customFormat="1" ht="7.5" customHeight="1" hidden="1">
      <c r="B93" s="118"/>
      <c r="C93" s="118"/>
      <c r="D93" s="118"/>
      <c r="E93" s="118"/>
      <c r="F93" s="118"/>
      <c r="G93" s="112"/>
      <c r="H93" s="112"/>
      <c r="I93" s="112"/>
      <c r="J93" s="112"/>
      <c r="K93" s="112"/>
      <c r="L93" s="112"/>
      <c r="M93" s="112"/>
      <c r="N93" s="118"/>
      <c r="O93" s="10"/>
      <c r="P93" s="10"/>
    </row>
    <row r="94" spans="1:16" s="32" customFormat="1" ht="12.75" hidden="1">
      <c r="A94" s="10" t="s">
        <v>34</v>
      </c>
      <c r="B94" s="118">
        <v>3316.8760146600002</v>
      </c>
      <c r="C94" s="118">
        <v>636.3912228560006</v>
      </c>
      <c r="D94" s="118">
        <v>-3687.9114439380005</v>
      </c>
      <c r="E94" s="118">
        <v>2115.2931672199993</v>
      </c>
      <c r="F94" s="118">
        <v>-926.669252219</v>
      </c>
      <c r="G94" s="96">
        <v>-777.7512418040002</v>
      </c>
      <c r="H94" s="96">
        <v>-347.56316017299923</v>
      </c>
      <c r="I94" s="96">
        <v>-1008.9343154650013</v>
      </c>
      <c r="J94" s="96">
        <v>-346.8690571350004</v>
      </c>
      <c r="K94" s="96">
        <v>78.69736472700129</v>
      </c>
      <c r="L94" s="96">
        <v>0</v>
      </c>
      <c r="M94" s="96">
        <v>0</v>
      </c>
      <c r="N94" s="118">
        <f>+SUM(B94:M94)</f>
        <v>-948.4407012710001</v>
      </c>
      <c r="O94" s="10"/>
      <c r="P94" s="10"/>
    </row>
    <row r="95" spans="2:14" ht="14.25">
      <c r="B95" s="54"/>
      <c r="C95" s="54"/>
      <c r="D95" s="54"/>
      <c r="E95" s="54"/>
      <c r="F95" s="54"/>
      <c r="G95" s="127"/>
      <c r="H95" s="127"/>
      <c r="I95" s="128"/>
      <c r="J95" s="127"/>
      <c r="K95" s="127"/>
      <c r="L95" s="127"/>
      <c r="M95" s="127"/>
      <c r="N95" s="54"/>
    </row>
    <row r="96" spans="1:9" ht="15">
      <c r="A96" s="4" t="s">
        <v>92</v>
      </c>
      <c r="F96" s="113"/>
      <c r="I96" s="53"/>
    </row>
    <row r="97" spans="1:6" ht="15">
      <c r="A97" s="38" t="s">
        <v>89</v>
      </c>
      <c r="F97" s="113"/>
    </row>
    <row r="98" ht="14.25">
      <c r="F98" s="113"/>
    </row>
    <row r="99" ht="14.25">
      <c r="F99" s="113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Luis Benitez</cp:lastModifiedBy>
  <cp:lastPrinted>2020-06-10T14:33:09Z</cp:lastPrinted>
  <dcterms:created xsi:type="dcterms:W3CDTF">1998-08-06T20:23:21Z</dcterms:created>
  <dcterms:modified xsi:type="dcterms:W3CDTF">2020-06-11T13:01:11Z</dcterms:modified>
  <cp:category/>
  <cp:version/>
  <cp:contentType/>
  <cp:contentStatus/>
</cp:coreProperties>
</file>