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860" tabRatio="896" activeTab="0"/>
  </bookViews>
  <sheets>
    <sheet name="1" sheetId="1" r:id="rId1"/>
    <sheet name="2" sheetId="2" r:id="rId2"/>
  </sheets>
  <definedNames>
    <definedName name="_xlfn.IFERROR" hidden="1">#NAME?</definedName>
    <definedName name="acentral">#REF!</definedName>
    <definedName name="_xlnm.Print_Area" localSheetId="0">'1'!$A$1:$H$97</definedName>
  </definedNames>
  <calcPr fullCalcOnLoad="1"/>
</workbook>
</file>

<file path=xl/sharedStrings.xml><?xml version="1.0" encoding="utf-8"?>
<sst xmlns="http://schemas.openxmlformats.org/spreadsheetml/2006/main" count="180" uniqueCount="94">
  <si>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</si>
  <si>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</si>
  <si>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</si>
  <si>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</si>
  <si>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</si>
  <si>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</si>
  <si>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</si>
  <si>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</si>
  <si>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</si>
  <si>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</si>
  <si>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</si>
  <si>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</si>
  <si>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</si>
  <si>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</si>
  <si>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</si>
  <si>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</si>
  <si>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</si>
  <si>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</si>
  <si>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</si>
  <si>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</si>
  <si>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</si>
  <si>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</si>
  <si>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</si>
  <si>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</si>
  <si>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</si>
  <si>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</si>
  <si>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</si>
  <si>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</si>
  <si>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</si>
  <si>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</si>
  <si>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</si>
  <si>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</si>
  <si>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</si>
  <si>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</si>
  <si>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</si>
  <si>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</si>
  <si>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</si>
  <si>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</si>
  <si>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</si>
  <si>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</si>
  <si>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</si>
  <si>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</si>
  <si>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</si>
  <si>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</si>
  <si>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</si>
  <si>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</si>
  <si>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</si>
  <si>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</si>
  <si>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</si>
  <si>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</si>
  <si>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</si>
  <si>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</si>
  <si>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</si>
  <si>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</si>
  <si>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</si>
  <si>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</si>
  <si>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</si>
  <si>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</si>
  <si>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</si>
  <si>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</si>
  <si>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</si>
  <si>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</si>
  <si>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</si>
  <si>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</si>
  <si>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</si>
  <si>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</si>
  <si>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</si>
  <si>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Ingresos tributarios</t>
  </si>
  <si>
    <t>Presupuesto
Ajustado
2019</t>
  </si>
  <si>
    <t>Modalidad llave en mano</t>
  </si>
  <si>
    <t>Presupuesto
Ajustado
2020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</si>
  <si>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</si>
  <si>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</si>
  <si>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</si>
  <si>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</si>
  <si>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</si>
  <si>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</si>
  <si>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</si>
  <si>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</si>
  <si>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</si>
  <si>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</si>
  <si>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</si>
  <si>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</si>
  <si>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</si>
  <si>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</si>
  <si>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De organismos internacionales</t>
  </si>
  <si>
    <t xml:space="preserve">       De otras unidades del gobierno general</t>
  </si>
  <si>
    <t xml:space="preserve">     Capital</t>
  </si>
  <si>
    <t>Reduccion (+)/Aumento (-)</t>
  </si>
  <si>
    <t>1 Ingresos Tributarios del mes de Octubre serán distribuidos posteriormente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</si>
  <si>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</si>
  <si>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>Ejecución
Febrero
2019</t>
  </si>
  <si>
    <t>Ejecución
Febrero
2020</t>
  </si>
  <si>
    <t>1 Ingresos Tributarios del mes de Febrero serán distribuidos posteriormente</t>
  </si>
</sst>
</file>

<file path=xl/styles.xml><?xml version="1.0" encoding="utf-8"?>
<styleSheet xmlns="http://schemas.openxmlformats.org/spreadsheetml/2006/main">
  <numFmts count="68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"/>
    <numFmt numFmtId="185" formatCode="###,##0.0;\(###,##0.0\)"/>
    <numFmt numFmtId="186" formatCode="#,##0.0;\(#,##0.0\)"/>
    <numFmt numFmtId="187" formatCode="0.0%"/>
    <numFmt numFmtId="188" formatCode="0.0000000"/>
    <numFmt numFmtId="189" formatCode="#,##0.0;[Red]#,##0.0"/>
    <numFmt numFmtId="190" formatCode="[$-3C0A]dddd\,\ dd&quot; de &quot;mmmm&quot; de &quot;yyyy"/>
    <numFmt numFmtId="191" formatCode="[$-3C0A]hh:mm:ss\ AM/PM"/>
    <numFmt numFmtId="192" formatCode="#,##0.0_);[Red]\(#,##0.0\)"/>
    <numFmt numFmtId="193" formatCode="#,##0.00;\(#,##0.00\)"/>
    <numFmt numFmtId="194" formatCode="#,##0.000;\(#,##0.000\)"/>
    <numFmt numFmtId="195" formatCode="#,##0.0000;\(#,##0.0000\)"/>
    <numFmt numFmtId="196" formatCode="#,##0;\(#,##0\)"/>
    <numFmt numFmtId="197" formatCode="0.0000"/>
    <numFmt numFmtId="198" formatCode="0.000"/>
    <numFmt numFmtId="199" formatCode="0.0"/>
    <numFmt numFmtId="200" formatCode="#,##0.000"/>
    <numFmt numFmtId="201" formatCode="#,##0.0000"/>
    <numFmt numFmtId="202" formatCode="#,##0.00000"/>
    <numFmt numFmtId="203" formatCode="#,##0.0_);\(#,##0.0\)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###,##0.00;\(###,##0.00\)"/>
    <numFmt numFmtId="209" formatCode="0.000%"/>
    <numFmt numFmtId="210" formatCode="0.0000%"/>
    <numFmt numFmtId="211" formatCode="###,##0.000;\(###,##0.000\)"/>
    <numFmt numFmtId="212" formatCode="###,##0.0000;\(###,##0.0000\)"/>
    <numFmt numFmtId="213" formatCode="###,##0.00000;\(###,##0.00000\)"/>
    <numFmt numFmtId="214" formatCode="###,##0.000000;\(###,##0.000000\)"/>
    <numFmt numFmtId="215" formatCode="###,##0.0000000;\(###,##0.0000000\)"/>
    <numFmt numFmtId="216" formatCode="###,##0.00000000;\(###,##0.00000000\)"/>
    <numFmt numFmtId="217" formatCode="#,##0.000000"/>
    <numFmt numFmtId="218" formatCode="#,##0.0000000"/>
    <numFmt numFmtId="219" formatCode="#,##0.00000000"/>
    <numFmt numFmtId="220" formatCode="#,##0.000000000"/>
    <numFmt numFmtId="221" formatCode="[$-409]mmm\-yy;@"/>
    <numFmt numFmtId="222" formatCode="_-* #,##0.0\ _€_-;\-* #,##0.0\ _€_-;_-* &quot;-&quot;??\ _€_-;_-@_-"/>
    <numFmt numFmtId="223" formatCode="_-* #,##0\ _€_-;\-* #,##0\ _€_-;_-* &quot;-&quot;??\ _€_-;_-@_-"/>
  </numFmts>
  <fonts count="63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sz val="10"/>
      <name val="Times New Roman CE"/>
      <family val="0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18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1" fontId="50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221" fontId="40" fillId="0" borderId="0">
      <alignment/>
      <protection/>
    </xf>
    <xf numFmtId="3" fontId="0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26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0" fontId="0" fillId="0" borderId="0" xfId="0" applyNumberFormat="1" applyAlignment="1" applyProtection="1">
      <alignment/>
      <protection/>
    </xf>
    <xf numFmtId="3" fontId="6" fillId="0" borderId="0" xfId="58" applyFont="1" applyAlignment="1">
      <alignment/>
    </xf>
    <xf numFmtId="0" fontId="13" fillId="0" borderId="0" xfId="0" applyNumberFormat="1" applyFont="1" applyBorder="1" applyAlignment="1" applyProtection="1">
      <alignment/>
      <protection/>
    </xf>
    <xf numFmtId="3" fontId="1" fillId="0" borderId="0" xfId="58" applyFont="1" applyFill="1" applyAlignment="1">
      <alignment horizontal="center"/>
    </xf>
    <xf numFmtId="186" fontId="4" fillId="0" borderId="0" xfId="58" applyNumberFormat="1" applyFont="1" applyFill="1" applyAlignment="1">
      <alignment/>
    </xf>
    <xf numFmtId="3" fontId="1" fillId="0" borderId="0" xfId="58" applyFont="1" applyFill="1" applyAlignment="1">
      <alignment/>
    </xf>
    <xf numFmtId="186" fontId="1" fillId="0" borderId="0" xfId="58" applyNumberFormat="1" applyFont="1" applyFill="1" applyAlignment="1">
      <alignment/>
    </xf>
    <xf numFmtId="3" fontId="5" fillId="0" borderId="0" xfId="58" applyFont="1" applyFill="1" applyAlignment="1">
      <alignment horizontal="left" indent="2"/>
    </xf>
    <xf numFmtId="186" fontId="5" fillId="0" borderId="0" xfId="58" applyNumberFormat="1" applyFont="1" applyFill="1" applyAlignment="1">
      <alignment horizontal="right"/>
    </xf>
    <xf numFmtId="3" fontId="5" fillId="0" borderId="0" xfId="58" applyFont="1" applyFill="1" applyAlignment="1">
      <alignment/>
    </xf>
    <xf numFmtId="3" fontId="5" fillId="0" borderId="0" xfId="58" applyFont="1" applyFill="1" applyBorder="1" applyAlignment="1">
      <alignment horizontal="left" indent="2"/>
    </xf>
    <xf numFmtId="186" fontId="5" fillId="0" borderId="0" xfId="58" applyNumberFormat="1" applyFont="1" applyFill="1" applyBorder="1" applyAlignment="1">
      <alignment horizontal="right"/>
    </xf>
    <xf numFmtId="186" fontId="3" fillId="0" borderId="0" xfId="58" applyNumberFormat="1" applyFont="1" applyFill="1" applyAlignment="1">
      <alignment horizontal="right"/>
    </xf>
    <xf numFmtId="186" fontId="1" fillId="0" borderId="0" xfId="58" applyNumberFormat="1" applyFont="1" applyFill="1" applyAlignment="1">
      <alignment horizontal="right"/>
    </xf>
    <xf numFmtId="186" fontId="1" fillId="0" borderId="10" xfId="58" applyNumberFormat="1" applyFont="1" applyFill="1" applyBorder="1" applyAlignment="1">
      <alignment horizontal="right"/>
    </xf>
    <xf numFmtId="4" fontId="4" fillId="0" borderId="0" xfId="58" applyNumberFormat="1" applyFont="1" applyFill="1" applyAlignment="1">
      <alignment horizontal="center"/>
    </xf>
    <xf numFmtId="4" fontId="1" fillId="0" borderId="0" xfId="58" applyNumberFormat="1" applyFont="1" applyFill="1" applyAlignment="1">
      <alignment horizontal="center"/>
    </xf>
    <xf numFmtId="4" fontId="5" fillId="0" borderId="0" xfId="58" applyNumberFormat="1" applyFont="1" applyFill="1" applyAlignment="1">
      <alignment horizontal="center"/>
    </xf>
    <xf numFmtId="4" fontId="5" fillId="0" borderId="0" xfId="58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8" applyFont="1" applyFill="1" applyBorder="1" applyAlignment="1">
      <alignment/>
    </xf>
    <xf numFmtId="186" fontId="4" fillId="0" borderId="0" xfId="58" applyNumberFormat="1" applyFont="1" applyFill="1" applyBorder="1" applyAlignment="1">
      <alignment/>
    </xf>
    <xf numFmtId="4" fontId="4" fillId="0" borderId="0" xfId="58" applyNumberFormat="1" applyFont="1" applyFill="1" applyBorder="1" applyAlignment="1">
      <alignment horizontal="center"/>
    </xf>
    <xf numFmtId="3" fontId="14" fillId="0" borderId="0" xfId="58" applyFont="1" applyFill="1" applyBorder="1" applyAlignment="1">
      <alignment/>
    </xf>
    <xf numFmtId="4" fontId="14" fillId="0" borderId="0" xfId="58" applyNumberFormat="1" applyFont="1" applyFill="1" applyBorder="1" applyAlignment="1">
      <alignment horizontal="center"/>
    </xf>
    <xf numFmtId="3" fontId="4" fillId="0" borderId="0" xfId="58" applyFont="1" applyFill="1" applyBorder="1" applyAlignment="1">
      <alignment vertical="center" wrapText="1"/>
    </xf>
    <xf numFmtId="4" fontId="4" fillId="0" borderId="0" xfId="58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85" fontId="4" fillId="0" borderId="0" xfId="58" applyNumberFormat="1" applyFont="1" applyFill="1" applyAlignment="1">
      <alignment horizontal="center"/>
    </xf>
    <xf numFmtId="185" fontId="1" fillId="0" borderId="0" xfId="58" applyNumberFormat="1" applyFont="1" applyFill="1" applyAlignment="1">
      <alignment horizontal="center"/>
    </xf>
    <xf numFmtId="185" fontId="5" fillId="0" borderId="0" xfId="58" applyNumberFormat="1" applyFont="1" applyFill="1" applyAlignment="1">
      <alignment horizontal="center"/>
    </xf>
    <xf numFmtId="185" fontId="4" fillId="0" borderId="0" xfId="58" applyNumberFormat="1" applyFont="1" applyFill="1" applyBorder="1" applyAlignment="1">
      <alignment horizontal="center"/>
    </xf>
    <xf numFmtId="185" fontId="4" fillId="0" borderId="0" xfId="58" applyNumberFormat="1" applyFont="1" applyFill="1" applyBorder="1" applyAlignment="1">
      <alignment horizontal="center" vertical="center" wrapText="1"/>
    </xf>
    <xf numFmtId="3" fontId="1" fillId="33" borderId="0" xfId="0" applyFont="1" applyFill="1" applyAlignment="1">
      <alignment/>
    </xf>
    <xf numFmtId="4" fontId="4" fillId="0" borderId="0" xfId="58" applyNumberFormat="1" applyFont="1" applyFill="1" applyAlignment="1">
      <alignment/>
    </xf>
    <xf numFmtId="4" fontId="1" fillId="0" borderId="0" xfId="58" applyNumberFormat="1" applyFont="1" applyFill="1" applyAlignment="1">
      <alignment/>
    </xf>
    <xf numFmtId="4" fontId="5" fillId="0" borderId="0" xfId="58" applyNumberFormat="1" applyFont="1" applyFill="1" applyAlignment="1">
      <alignment/>
    </xf>
    <xf numFmtId="4" fontId="4" fillId="0" borderId="0" xfId="58" applyNumberFormat="1" applyFont="1" applyFill="1" applyBorder="1" applyAlignment="1">
      <alignment/>
    </xf>
    <xf numFmtId="4" fontId="5" fillId="0" borderId="0" xfId="58" applyNumberFormat="1" applyFont="1" applyFill="1" applyBorder="1" applyAlignment="1">
      <alignment/>
    </xf>
    <xf numFmtId="4" fontId="14" fillId="0" borderId="0" xfId="58" applyNumberFormat="1" applyFont="1" applyFill="1" applyBorder="1" applyAlignment="1">
      <alignment/>
    </xf>
    <xf numFmtId="4" fontId="14" fillId="0" borderId="10" xfId="58" applyNumberFormat="1" applyFont="1" applyFill="1" applyBorder="1" applyAlignment="1">
      <alignment/>
    </xf>
    <xf numFmtId="4" fontId="4" fillId="0" borderId="0" xfId="58" applyNumberFormat="1" applyFont="1" applyFill="1" applyBorder="1" applyAlignment="1">
      <alignment vertical="center" wrapText="1"/>
    </xf>
    <xf numFmtId="186" fontId="5" fillId="0" borderId="0" xfId="58" applyNumberFormat="1" applyFont="1" applyFill="1" applyAlignment="1">
      <alignment/>
    </xf>
    <xf numFmtId="186" fontId="1" fillId="0" borderId="0" xfId="58" applyNumberFormat="1" applyFont="1" applyFill="1" applyAlignment="1">
      <alignment/>
    </xf>
    <xf numFmtId="186" fontId="58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184" fontId="5" fillId="0" borderId="0" xfId="58" applyNumberFormat="1" applyFont="1" applyFill="1" applyAlignment="1">
      <alignment horizontal="center"/>
    </xf>
    <xf numFmtId="184" fontId="5" fillId="0" borderId="0" xfId="58" applyNumberFormat="1" applyFont="1" applyFill="1" applyBorder="1" applyAlignment="1">
      <alignment horizontal="center"/>
    </xf>
    <xf numFmtId="0" fontId="0" fillId="0" borderId="0" xfId="0" applyNumberFormat="1" applyBorder="1" applyAlignment="1" applyProtection="1">
      <alignment/>
      <protection/>
    </xf>
    <xf numFmtId="186" fontId="1" fillId="0" borderId="0" xfId="58" applyNumberFormat="1" applyFont="1" applyFill="1" applyAlignment="1">
      <alignment horizontal="center"/>
    </xf>
    <xf numFmtId="186" fontId="58" fillId="0" borderId="0" xfId="0" applyNumberFormat="1" applyFont="1" applyAlignment="1" applyProtection="1">
      <alignment horizontal="center"/>
      <protection/>
    </xf>
    <xf numFmtId="186" fontId="1" fillId="0" borderId="0" xfId="0" applyNumberFormat="1" applyFont="1" applyAlignment="1" applyProtection="1">
      <alignment horizontal="center"/>
      <protection/>
    </xf>
    <xf numFmtId="186" fontId="58" fillId="0" borderId="0" xfId="0" applyNumberFormat="1" applyFont="1" applyFill="1" applyAlignment="1" applyProtection="1">
      <alignment/>
      <protection/>
    </xf>
    <xf numFmtId="186" fontId="58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3" fontId="1" fillId="0" borderId="0" xfId="58" applyFont="1" applyFill="1" applyBorder="1" applyAlignment="1">
      <alignment/>
    </xf>
    <xf numFmtId="3" fontId="5" fillId="0" borderId="0" xfId="58" applyFont="1" applyFill="1" applyBorder="1" applyAlignment="1">
      <alignment horizontal="left" indent="5"/>
    </xf>
    <xf numFmtId="3" fontId="5" fillId="0" borderId="0" xfId="58" applyFont="1" applyFill="1" applyBorder="1" applyAlignment="1">
      <alignment horizontal="left" indent="3"/>
    </xf>
    <xf numFmtId="3" fontId="5" fillId="0" borderId="0" xfId="58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86" fontId="1" fillId="0" borderId="10" xfId="58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3" fontId="12" fillId="0" borderId="0" xfId="0" applyFont="1" applyFill="1" applyBorder="1" applyAlignment="1">
      <alignment horizontal="center"/>
    </xf>
    <xf numFmtId="3" fontId="58" fillId="0" borderId="0" xfId="0" applyNumberFormat="1" applyFont="1" applyFill="1" applyAlignment="1" applyProtection="1">
      <alignment/>
      <protection/>
    </xf>
    <xf numFmtId="0" fontId="59" fillId="0" borderId="0" xfId="0" applyNumberFormat="1" applyFont="1" applyAlignment="1" applyProtection="1">
      <alignment/>
      <protection/>
    </xf>
    <xf numFmtId="0" fontId="59" fillId="0" borderId="0" xfId="0" applyNumberFormat="1" applyFont="1" applyBorder="1" applyAlignment="1" applyProtection="1">
      <alignment/>
      <protection/>
    </xf>
    <xf numFmtId="3" fontId="6" fillId="0" borderId="0" xfId="58" applyFont="1" applyBorder="1" applyAlignment="1">
      <alignment/>
    </xf>
    <xf numFmtId="3" fontId="1" fillId="0" borderId="0" xfId="58" applyFont="1" applyFill="1" applyBorder="1" applyAlignment="1">
      <alignment horizontal="center"/>
    </xf>
    <xf numFmtId="3" fontId="60" fillId="0" borderId="0" xfId="0" applyNumberFormat="1" applyFont="1" applyBorder="1" applyAlignment="1" applyProtection="1">
      <alignment/>
      <protection/>
    </xf>
    <xf numFmtId="9" fontId="1" fillId="0" borderId="0" xfId="65" applyFont="1" applyFill="1" applyAlignment="1">
      <alignment/>
    </xf>
    <xf numFmtId="9" fontId="5" fillId="0" borderId="0" xfId="65" applyFont="1" applyFill="1" applyAlignment="1">
      <alignment/>
    </xf>
    <xf numFmtId="200" fontId="5" fillId="0" borderId="0" xfId="58" applyNumberFormat="1" applyFont="1" applyFill="1" applyAlignment="1">
      <alignment/>
    </xf>
    <xf numFmtId="219" fontId="1" fillId="0" borderId="0" xfId="58" applyNumberFormat="1" applyFont="1" applyFill="1" applyBorder="1" applyAlignment="1">
      <alignment/>
    </xf>
    <xf numFmtId="217" fontId="5" fillId="0" borderId="0" xfId="58" applyNumberFormat="1" applyFont="1" applyFill="1" applyAlignment="1">
      <alignment/>
    </xf>
    <xf numFmtId="220" fontId="5" fillId="0" borderId="0" xfId="58" applyNumberFormat="1" applyFont="1" applyFill="1" applyAlignment="1">
      <alignment/>
    </xf>
    <xf numFmtId="219" fontId="7" fillId="0" borderId="0" xfId="0" applyNumberFormat="1" applyFont="1" applyFill="1" applyAlignment="1" applyProtection="1">
      <alignment/>
      <protection/>
    </xf>
    <xf numFmtId="186" fontId="7" fillId="0" borderId="0" xfId="0" applyNumberFormat="1" applyFont="1" applyFill="1" applyAlignment="1" applyProtection="1">
      <alignment/>
      <protection/>
    </xf>
    <xf numFmtId="186" fontId="61" fillId="0" borderId="0" xfId="58" applyNumberFormat="1" applyFont="1" applyFill="1" applyAlignment="1">
      <alignment/>
    </xf>
    <xf numFmtId="186" fontId="58" fillId="0" borderId="0" xfId="58" applyNumberFormat="1" applyFont="1" applyFill="1" applyAlignment="1">
      <alignment horizontal="right"/>
    </xf>
    <xf numFmtId="186" fontId="61" fillId="0" borderId="0" xfId="58" applyNumberFormat="1" applyFont="1" applyFill="1" applyBorder="1" applyAlignment="1">
      <alignment/>
    </xf>
    <xf numFmtId="186" fontId="58" fillId="0" borderId="0" xfId="58" applyNumberFormat="1" applyFont="1" applyFill="1" applyBorder="1" applyAlignment="1">
      <alignment horizontal="right"/>
    </xf>
    <xf numFmtId="186" fontId="62" fillId="0" borderId="0" xfId="58" applyNumberFormat="1" applyFont="1" applyFill="1" applyAlignment="1">
      <alignment horizontal="right"/>
    </xf>
    <xf numFmtId="186" fontId="61" fillId="0" borderId="0" xfId="58" applyNumberFormat="1" applyFont="1" applyFill="1" applyAlignment="1">
      <alignment horizontal="right"/>
    </xf>
    <xf numFmtId="186" fontId="61" fillId="0" borderId="10" xfId="58" applyNumberFormat="1" applyFont="1" applyFill="1" applyBorder="1" applyAlignment="1">
      <alignment horizontal="right"/>
    </xf>
    <xf numFmtId="185" fontId="14" fillId="0" borderId="0" xfId="58" applyNumberFormat="1" applyFont="1" applyFill="1" applyBorder="1" applyAlignment="1">
      <alignment horizontal="center"/>
    </xf>
    <xf numFmtId="3" fontId="15" fillId="0" borderId="0" xfId="0" applyFont="1" applyBorder="1" applyAlignment="1">
      <alignment horizontal="center"/>
    </xf>
    <xf numFmtId="3" fontId="58" fillId="0" borderId="0" xfId="0" applyNumberFormat="1" applyFont="1" applyAlignment="1" applyProtection="1">
      <alignment/>
      <protection/>
    </xf>
    <xf numFmtId="3" fontId="4" fillId="0" borderId="0" xfId="58" applyFont="1" applyFill="1" applyAlignment="1">
      <alignment/>
    </xf>
    <xf numFmtId="184" fontId="4" fillId="0" borderId="0" xfId="58" applyNumberFormat="1" applyFont="1" applyFill="1" applyAlignment="1">
      <alignment horizontal="center"/>
    </xf>
    <xf numFmtId="184" fontId="1" fillId="0" borderId="0" xfId="58" applyNumberFormat="1" applyFont="1" applyFill="1" applyAlignment="1">
      <alignment horizontal="center"/>
    </xf>
    <xf numFmtId="187" fontId="1" fillId="0" borderId="0" xfId="65" applyNumberFormat="1" applyFont="1" applyFill="1" applyAlignment="1">
      <alignment/>
    </xf>
    <xf numFmtId="186" fontId="5" fillId="0" borderId="0" xfId="58" applyNumberFormat="1" applyFont="1" applyFill="1" applyAlignment="1">
      <alignment horizontal="center"/>
    </xf>
    <xf numFmtId="3" fontId="5" fillId="0" borderId="0" xfId="58" applyFont="1" applyFill="1" applyAlignment="1">
      <alignment horizontal="left" indent="5"/>
    </xf>
    <xf numFmtId="184" fontId="4" fillId="0" borderId="0" xfId="58" applyNumberFormat="1" applyFont="1" applyFill="1" applyBorder="1" applyAlignment="1">
      <alignment horizontal="center"/>
    </xf>
    <xf numFmtId="3" fontId="5" fillId="0" borderId="0" xfId="58" applyFont="1" applyFill="1" applyAlignment="1">
      <alignment horizontal="left" indent="3"/>
    </xf>
    <xf numFmtId="9" fontId="7" fillId="0" borderId="0" xfId="65" applyFont="1" applyFill="1" applyAlignment="1" applyProtection="1">
      <alignment/>
      <protection/>
    </xf>
    <xf numFmtId="3" fontId="5" fillId="0" borderId="0" xfId="58" applyFont="1" applyFill="1" applyAlignment="1">
      <alignment horizontal="left" wrapText="1" indent="2"/>
    </xf>
    <xf numFmtId="184" fontId="14" fillId="0" borderId="0" xfId="58" applyNumberFormat="1" applyFont="1" applyFill="1" applyBorder="1" applyAlignment="1">
      <alignment horizontal="center"/>
    </xf>
    <xf numFmtId="219" fontId="1" fillId="0" borderId="0" xfId="58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/>
    </xf>
    <xf numFmtId="3" fontId="14" fillId="0" borderId="10" xfId="58" applyFont="1" applyFill="1" applyBorder="1" applyAlignment="1">
      <alignment/>
    </xf>
    <xf numFmtId="184" fontId="1" fillId="0" borderId="10" xfId="58" applyNumberFormat="1" applyFont="1" applyFill="1" applyBorder="1" applyAlignment="1">
      <alignment horizontal="center"/>
    </xf>
    <xf numFmtId="218" fontId="1" fillId="0" borderId="0" xfId="58" applyNumberFormat="1" applyFont="1" applyFill="1" applyAlignment="1">
      <alignment/>
    </xf>
    <xf numFmtId="3" fontId="4" fillId="0" borderId="0" xfId="58" applyFont="1" applyFill="1" applyBorder="1" applyAlignment="1">
      <alignment vertical="center"/>
    </xf>
    <xf numFmtId="184" fontId="4" fillId="0" borderId="0" xfId="58" applyNumberFormat="1" applyFont="1" applyFill="1" applyBorder="1" applyAlignment="1">
      <alignment horizontal="center" vertical="center" wrapText="1"/>
    </xf>
    <xf numFmtId="184" fontId="7" fillId="0" borderId="0" xfId="0" applyNumberFormat="1" applyFont="1" applyAlignment="1" applyProtection="1">
      <alignment horizontal="center"/>
      <protection/>
    </xf>
    <xf numFmtId="186" fontId="58" fillId="0" borderId="0" xfId="0" applyNumberFormat="1" applyFont="1" applyAlignment="1" applyProtection="1">
      <alignment/>
      <protection/>
    </xf>
    <xf numFmtId="184" fontId="4" fillId="0" borderId="0" xfId="58" applyNumberFormat="1" applyFont="1" applyFill="1" applyAlignment="1">
      <alignment/>
    </xf>
    <xf numFmtId="184" fontId="5" fillId="0" borderId="0" xfId="58" applyNumberFormat="1" applyFont="1" applyFill="1" applyAlignment="1">
      <alignment horizontal="right"/>
    </xf>
    <xf numFmtId="184" fontId="1" fillId="0" borderId="0" xfId="58" applyNumberFormat="1" applyFont="1" applyFill="1" applyAlignment="1">
      <alignment horizontal="right"/>
    </xf>
    <xf numFmtId="184" fontId="4" fillId="0" borderId="0" xfId="58" applyNumberFormat="1" applyFont="1" applyFill="1" applyBorder="1" applyAlignment="1">
      <alignment/>
    </xf>
    <xf numFmtId="3" fontId="12" fillId="0" borderId="0" xfId="0" applyFont="1" applyBorder="1" applyAlignment="1">
      <alignment horizontal="center"/>
    </xf>
    <xf numFmtId="3" fontId="15" fillId="0" borderId="0" xfId="0" applyFont="1" applyBorder="1" applyAlignment="1">
      <alignment horizontal="center"/>
    </xf>
    <xf numFmtId="3" fontId="61" fillId="0" borderId="11" xfId="58" applyFont="1" applyFill="1" applyBorder="1" applyAlignment="1">
      <alignment horizontal="center" vertical="center" wrapText="1"/>
    </xf>
    <xf numFmtId="3" fontId="61" fillId="0" borderId="12" xfId="58" applyFont="1" applyFill="1" applyBorder="1" applyAlignment="1">
      <alignment horizontal="center" vertical="center" wrapText="1"/>
    </xf>
    <xf numFmtId="3" fontId="1" fillId="0" borderId="11" xfId="58" applyFont="1" applyFill="1" applyBorder="1" applyAlignment="1">
      <alignment horizontal="center" vertical="center" wrapText="1"/>
    </xf>
    <xf numFmtId="3" fontId="1" fillId="0" borderId="12" xfId="58" applyFont="1" applyFill="1" applyBorder="1" applyAlignment="1">
      <alignment horizontal="center" vertical="center" wrapText="1"/>
    </xf>
    <xf numFmtId="3" fontId="1" fillId="0" borderId="11" xfId="58" applyFont="1" applyFill="1" applyBorder="1" applyAlignment="1">
      <alignment horizontal="center" vertical="center"/>
    </xf>
    <xf numFmtId="3" fontId="1" fillId="0" borderId="12" xfId="58" applyFont="1" applyFill="1" applyBorder="1" applyAlignment="1">
      <alignment horizontal="center"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3 3" xfId="60"/>
    <cellStyle name="Normal 4" xfId="61"/>
    <cellStyle name="Normal 4 2" xfId="62"/>
    <cellStyle name="normální_GFSod93podleVR new1" xfId="63"/>
    <cellStyle name="Notas" xfId="64"/>
    <cellStyle name="Percent" xfId="65"/>
    <cellStyle name="Porcentaje 2" xfId="66"/>
    <cellStyle name="Porcentaje 3" xfId="67"/>
    <cellStyle name="Porcentaje 4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1390650</xdr:colOff>
      <xdr:row>2</xdr:row>
      <xdr:rowOff>76200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152400</xdr:rowOff>
    </xdr:from>
    <xdr:to>
      <xdr:col>7</xdr:col>
      <xdr:colOff>561975</xdr:colOff>
      <xdr:row>1</xdr:row>
      <xdr:rowOff>209550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152400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1466850</xdr:colOff>
      <xdr:row>2</xdr:row>
      <xdr:rowOff>200025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</xdr:row>
      <xdr:rowOff>0</xdr:rowOff>
    </xdr:from>
    <xdr:to>
      <xdr:col>14</xdr:col>
      <xdr:colOff>152400</xdr:colOff>
      <xdr:row>2</xdr:row>
      <xdr:rowOff>57150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00025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30"/>
  <sheetViews>
    <sheetView showGridLines="0" tabSelected="1" zoomScalePageLayoutView="0" workbookViewId="0" topLeftCell="A78">
      <selection activeCell="J105" sqref="J105"/>
    </sheetView>
  </sheetViews>
  <sheetFormatPr defaultColWidth="11.00390625" defaultRowHeight="14.25" outlineLevelRow="2"/>
  <cols>
    <col min="1" max="1" width="33.125" style="5" customWidth="1"/>
    <col min="2" max="2" width="11.125" style="5" bestFit="1" customWidth="1"/>
    <col min="3" max="3" width="9.50390625" style="5" bestFit="1" customWidth="1"/>
    <col min="4" max="4" width="8.75390625" style="5" bestFit="1" customWidth="1"/>
    <col min="5" max="5" width="11.125" style="5" bestFit="1" customWidth="1"/>
    <col min="6" max="6" width="8.375" style="70" customWidth="1"/>
    <col min="7" max="7" width="7.375" style="5" bestFit="1" customWidth="1"/>
    <col min="8" max="8" width="8.25390625" style="5" bestFit="1" customWidth="1"/>
    <col min="9" max="9" width="12.125" style="5" bestFit="1" customWidth="1"/>
    <col min="10" max="10" width="11.375" style="5" bestFit="1" customWidth="1"/>
    <col min="11" max="16384" width="11.00390625" style="5" customWidth="1"/>
  </cols>
  <sheetData>
    <row r="1" spans="1:9" ht="15.75">
      <c r="A1" s="1"/>
      <c r="B1" s="1"/>
      <c r="C1" s="2"/>
      <c r="D1" s="1"/>
      <c r="E1" s="1"/>
      <c r="F1" s="68"/>
      <c r="G1" s="1"/>
      <c r="H1" s="1"/>
      <c r="I1" s="53"/>
    </row>
    <row r="2" spans="1:9" ht="25.5" customHeight="1">
      <c r="A2" s="118" t="s">
        <v>4</v>
      </c>
      <c r="B2" s="118"/>
      <c r="C2" s="118"/>
      <c r="D2" s="118"/>
      <c r="E2" s="118"/>
      <c r="F2" s="118"/>
      <c r="G2" s="118"/>
      <c r="H2" s="118"/>
      <c r="I2" s="53"/>
    </row>
    <row r="3" spans="1:9" ht="15.75">
      <c r="A3" s="119" t="s">
        <v>37</v>
      </c>
      <c r="B3" s="119"/>
      <c r="C3" s="119"/>
      <c r="D3" s="119"/>
      <c r="E3" s="119"/>
      <c r="F3" s="119"/>
      <c r="G3" s="119"/>
      <c r="H3" s="119"/>
      <c r="I3" s="53"/>
    </row>
    <row r="4" spans="1:9" ht="7.5" customHeight="1">
      <c r="A4" s="3"/>
      <c r="B4" s="3"/>
      <c r="C4" s="3"/>
      <c r="D4" s="3"/>
      <c r="E4" s="3"/>
      <c r="F4" s="69"/>
      <c r="G4" s="3"/>
      <c r="H4" s="3"/>
      <c r="I4" s="53"/>
    </row>
    <row r="5" spans="1:248" ht="18.75">
      <c r="A5" s="118" t="s">
        <v>5</v>
      </c>
      <c r="B5" s="118"/>
      <c r="C5" s="118"/>
      <c r="D5" s="118"/>
      <c r="E5" s="118"/>
      <c r="F5" s="118"/>
      <c r="G5" s="118"/>
      <c r="H5" s="118"/>
      <c r="I5" s="73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</row>
    <row r="6" spans="1:248" ht="18.75">
      <c r="A6" s="118" t="s">
        <v>6</v>
      </c>
      <c r="B6" s="118"/>
      <c r="C6" s="118"/>
      <c r="D6" s="118"/>
      <c r="E6" s="118"/>
      <c r="F6" s="118"/>
      <c r="G6" s="118"/>
      <c r="H6" s="118"/>
      <c r="I6" s="73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9" ht="6" customHeight="1" thickBot="1">
      <c r="A7" s="7"/>
      <c r="B7" s="7"/>
      <c r="C7" s="7"/>
      <c r="D7" s="7"/>
      <c r="E7" s="7"/>
      <c r="G7" s="7"/>
      <c r="H7" s="7"/>
      <c r="I7" s="53"/>
    </row>
    <row r="8" spans="1:9" s="8" customFormat="1" ht="16.5" customHeight="1">
      <c r="A8" s="124" t="s">
        <v>1</v>
      </c>
      <c r="B8" s="122" t="s">
        <v>68</v>
      </c>
      <c r="C8" s="122" t="s">
        <v>91</v>
      </c>
      <c r="D8" s="122" t="s">
        <v>35</v>
      </c>
      <c r="E8" s="120" t="s">
        <v>70</v>
      </c>
      <c r="F8" s="120" t="s">
        <v>92</v>
      </c>
      <c r="G8" s="122" t="s">
        <v>35</v>
      </c>
      <c r="H8" s="122" t="s">
        <v>36</v>
      </c>
      <c r="I8" s="74"/>
    </row>
    <row r="9" spans="1:9" s="8" customFormat="1" ht="23.25" customHeight="1" thickBot="1">
      <c r="A9" s="125"/>
      <c r="B9" s="123"/>
      <c r="C9" s="123"/>
      <c r="D9" s="123"/>
      <c r="E9" s="121"/>
      <c r="F9" s="121"/>
      <c r="G9" s="123"/>
      <c r="H9" s="123"/>
      <c r="I9" s="74"/>
    </row>
    <row r="10" spans="1:9" s="10" customFormat="1" ht="12.75">
      <c r="A10" s="25" t="s">
        <v>7</v>
      </c>
      <c r="B10" s="9">
        <v>39161.539572136</v>
      </c>
      <c r="C10" s="9">
        <v>5400.922198202999</v>
      </c>
      <c r="D10" s="39">
        <f>_xlfn.IFERROR((C10/B10*100),0)</f>
        <v>13.791393947253885</v>
      </c>
      <c r="E10" s="9">
        <v>41753.836102124005</v>
      </c>
      <c r="F10" s="84">
        <v>5326.015367109001</v>
      </c>
      <c r="G10" s="20">
        <f>_xlfn.IFERROR((F10/E10*100),0)</f>
        <v>12.75575100233262</v>
      </c>
      <c r="H10" s="33">
        <f>IF(C10&lt;&gt;0,F10/C10*100-100," ")</f>
        <v>-1.3869266829824198</v>
      </c>
      <c r="I10" s="79"/>
    </row>
    <row r="11" spans="1:9" s="10" customFormat="1" ht="6.75" customHeight="1">
      <c r="A11" s="25"/>
      <c r="B11" s="9"/>
      <c r="C11" s="9"/>
      <c r="D11" s="39"/>
      <c r="E11" s="9"/>
      <c r="F11" s="84"/>
      <c r="G11" s="20"/>
      <c r="H11" s="33"/>
      <c r="I11" s="79"/>
    </row>
    <row r="12" spans="1:12" s="10" customFormat="1" ht="12.75" outlineLevel="1">
      <c r="A12" s="62" t="s">
        <v>67</v>
      </c>
      <c r="B12" s="11">
        <v>25256.554730874996</v>
      </c>
      <c r="C12" s="11">
        <v>3444.367802901</v>
      </c>
      <c r="D12" s="40">
        <f>_xlfn.IFERROR((C12/B12*100),0)</f>
        <v>13.63752039659794</v>
      </c>
      <c r="E12" s="11">
        <v>25779.839088070006</v>
      </c>
      <c r="F12" s="84">
        <v>3670.956460711</v>
      </c>
      <c r="G12" s="21">
        <f>_xlfn.IFERROR((F12/E12*100),0)</f>
        <v>14.239640705941367</v>
      </c>
      <c r="H12" s="34">
        <f>IF(C12&lt;&gt;0,F12/C12*100-100," ")</f>
        <v>6.578526765322707</v>
      </c>
      <c r="I12" s="79"/>
      <c r="L12" s="76"/>
    </row>
    <row r="13" spans="1:9" s="24" customFormat="1" ht="6" customHeight="1">
      <c r="A13" s="15"/>
      <c r="B13" s="13"/>
      <c r="C13" s="85"/>
      <c r="D13" s="41"/>
      <c r="E13" s="13"/>
      <c r="F13" s="85"/>
      <c r="G13" s="22"/>
      <c r="H13" s="35"/>
      <c r="I13" s="79"/>
    </row>
    <row r="14" spans="1:12" s="14" customFormat="1" ht="12.75" outlineLevel="2">
      <c r="A14" s="62" t="s">
        <v>8</v>
      </c>
      <c r="B14" s="11">
        <v>2933.695963576</v>
      </c>
      <c r="C14" s="84">
        <v>387.314749375</v>
      </c>
      <c r="D14" s="40">
        <f>_xlfn.IFERROR((C14/B14*100),0)</f>
        <v>13.202279792582408</v>
      </c>
      <c r="E14" s="11">
        <v>3162.479764165</v>
      </c>
      <c r="F14" s="84">
        <v>662.456895841</v>
      </c>
      <c r="G14" s="21">
        <f>_xlfn.IFERROR((F14/E14*100),0)</f>
        <v>20.94738765912422</v>
      </c>
      <c r="H14" s="34">
        <f>IF(C14&lt;&gt;0,F14/C14*100-100," ")</f>
        <v>71.03838594063095</v>
      </c>
      <c r="I14" s="79"/>
      <c r="L14" s="77"/>
    </row>
    <row r="15" spans="1:9" s="24" customFormat="1" ht="8.25" customHeight="1">
      <c r="A15" s="15"/>
      <c r="B15" s="13"/>
      <c r="C15" s="85"/>
      <c r="D15" s="41"/>
      <c r="E15" s="13"/>
      <c r="F15" s="85"/>
      <c r="G15" s="22"/>
      <c r="H15" s="35"/>
      <c r="I15" s="79"/>
    </row>
    <row r="16" spans="1:9" s="14" customFormat="1" ht="12.75" outlineLevel="2">
      <c r="A16" s="62" t="s">
        <v>2</v>
      </c>
      <c r="B16" s="11">
        <v>2416.525420842</v>
      </c>
      <c r="C16" s="84">
        <v>155.503164297</v>
      </c>
      <c r="D16" s="40">
        <f aca="true" t="shared" si="0" ref="D16:D33">_xlfn.IFERROR((C16/B16*100),0)</f>
        <v>6.434989797989271</v>
      </c>
      <c r="E16" s="11">
        <v>2708.32544718</v>
      </c>
      <c r="F16" s="84">
        <v>187.28926575700004</v>
      </c>
      <c r="G16" s="21">
        <f aca="true" t="shared" si="1" ref="G16:G33">_xlfn.IFERROR((F16/E16*100),0)</f>
        <v>6.915316102502081</v>
      </c>
      <c r="H16" s="34">
        <f aca="true" t="shared" si="2" ref="H16:H33">IF(C16&lt;&gt;0,F16/C16*100-100," ")</f>
        <v>20.44080685026502</v>
      </c>
      <c r="I16" s="79"/>
    </row>
    <row r="17" spans="1:9" s="24" customFormat="1" ht="12.75" customHeight="1">
      <c r="A17" s="15" t="s">
        <v>9</v>
      </c>
      <c r="B17" s="13">
        <v>1153.667376134</v>
      </c>
      <c r="C17" s="85">
        <v>0</v>
      </c>
      <c r="D17" s="41">
        <f t="shared" si="0"/>
        <v>0</v>
      </c>
      <c r="E17" s="13">
        <v>1319.3989143099998</v>
      </c>
      <c r="F17" s="85">
        <v>19.568784</v>
      </c>
      <c r="G17" s="22">
        <f t="shared" si="1"/>
        <v>1.4831590194413493</v>
      </c>
      <c r="H17" s="35" t="str">
        <f t="shared" si="2"/>
        <v> </v>
      </c>
      <c r="I17" s="79"/>
    </row>
    <row r="18" spans="1:9" s="24" customFormat="1" ht="12.75" customHeight="1">
      <c r="A18" s="15" t="s">
        <v>48</v>
      </c>
      <c r="B18" s="13">
        <v>76.0506</v>
      </c>
      <c r="C18" s="85">
        <v>0</v>
      </c>
      <c r="D18" s="41">
        <f t="shared" si="0"/>
        <v>0</v>
      </c>
      <c r="E18" s="13">
        <v>88.954912948</v>
      </c>
      <c r="F18" s="85">
        <v>0</v>
      </c>
      <c r="G18" s="22">
        <f t="shared" si="1"/>
        <v>0</v>
      </c>
      <c r="H18" s="35" t="str">
        <f t="shared" si="2"/>
        <v> </v>
      </c>
      <c r="I18" s="79"/>
    </row>
    <row r="19" spans="1:9" s="24" customFormat="1" ht="12.75" customHeight="1">
      <c r="A19" s="15" t="s">
        <v>49</v>
      </c>
      <c r="B19" s="13">
        <v>1077.616776134</v>
      </c>
      <c r="C19" s="85">
        <v>0</v>
      </c>
      <c r="D19" s="41">
        <f t="shared" si="0"/>
        <v>0</v>
      </c>
      <c r="E19" s="13">
        <v>1230.4440013619999</v>
      </c>
      <c r="F19" s="85">
        <v>19.568784</v>
      </c>
      <c r="G19" s="22">
        <f t="shared" si="1"/>
        <v>1.590383957200732</v>
      </c>
      <c r="H19" s="35" t="str">
        <f t="shared" si="2"/>
        <v> </v>
      </c>
      <c r="I19" s="79"/>
    </row>
    <row r="20" spans="1:9" s="24" customFormat="1" ht="12.75" customHeight="1">
      <c r="A20" s="15" t="s">
        <v>10</v>
      </c>
      <c r="B20" s="13">
        <v>0.07</v>
      </c>
      <c r="C20" s="85">
        <v>26.531339839</v>
      </c>
      <c r="D20" s="41">
        <f t="shared" si="0"/>
        <v>37901.91405571429</v>
      </c>
      <c r="E20" s="13">
        <v>16.65</v>
      </c>
      <c r="F20" s="85">
        <v>9.266060706000001</v>
      </c>
      <c r="G20" s="22">
        <f t="shared" si="1"/>
        <v>55.65201625225227</v>
      </c>
      <c r="H20" s="35">
        <f t="shared" si="2"/>
        <v>-65.07503668405292</v>
      </c>
      <c r="I20" s="79"/>
    </row>
    <row r="21" spans="1:9" s="24" customFormat="1" ht="12.75" customHeight="1">
      <c r="A21" s="15" t="s">
        <v>48</v>
      </c>
      <c r="B21" s="13">
        <v>0</v>
      </c>
      <c r="C21" s="85">
        <v>0</v>
      </c>
      <c r="D21" s="41">
        <f t="shared" si="0"/>
        <v>0</v>
      </c>
      <c r="E21" s="13">
        <v>0</v>
      </c>
      <c r="F21" s="85">
        <v>0</v>
      </c>
      <c r="G21" s="22">
        <f t="shared" si="1"/>
        <v>0</v>
      </c>
      <c r="H21" s="35" t="str">
        <f t="shared" si="2"/>
        <v> </v>
      </c>
      <c r="I21" s="79"/>
    </row>
    <row r="22" spans="1:9" s="24" customFormat="1" ht="12.75" customHeight="1">
      <c r="A22" s="15" t="s">
        <v>49</v>
      </c>
      <c r="B22" s="13">
        <v>0.07</v>
      </c>
      <c r="C22" s="85">
        <v>26.531339839</v>
      </c>
      <c r="D22" s="41">
        <f t="shared" si="0"/>
        <v>37901.91405571429</v>
      </c>
      <c r="E22" s="13">
        <v>16.65</v>
      </c>
      <c r="F22" s="85">
        <v>9.266060706000001</v>
      </c>
      <c r="G22" s="22">
        <f t="shared" si="1"/>
        <v>55.65201625225227</v>
      </c>
      <c r="H22" s="35">
        <f t="shared" si="2"/>
        <v>-65.07503668405292</v>
      </c>
      <c r="I22" s="79"/>
    </row>
    <row r="23" spans="1:9" s="24" customFormat="1" ht="12.75" customHeight="1">
      <c r="A23" s="15" t="s">
        <v>11</v>
      </c>
      <c r="B23" s="13">
        <v>1262.7880447080001</v>
      </c>
      <c r="C23" s="85">
        <v>128.97182445800001</v>
      </c>
      <c r="D23" s="41">
        <f t="shared" si="0"/>
        <v>10.213259857700246</v>
      </c>
      <c r="E23" s="13">
        <v>1372.27653287</v>
      </c>
      <c r="F23" s="85">
        <v>158.45442105100003</v>
      </c>
      <c r="G23" s="22">
        <f t="shared" si="1"/>
        <v>11.546828737179236</v>
      </c>
      <c r="H23" s="35">
        <f t="shared" si="2"/>
        <v>22.85971894783971</v>
      </c>
      <c r="I23" s="79"/>
    </row>
    <row r="24" spans="1:9" s="24" customFormat="1" ht="12.75" customHeight="1">
      <c r="A24" s="15" t="s">
        <v>48</v>
      </c>
      <c r="B24" s="13">
        <v>1262.7880447080001</v>
      </c>
      <c r="C24" s="85">
        <v>128.97182445800001</v>
      </c>
      <c r="D24" s="41">
        <f t="shared" si="0"/>
        <v>10.213259857700246</v>
      </c>
      <c r="E24" s="13">
        <v>1372.27653287</v>
      </c>
      <c r="F24" s="85">
        <v>158.45442105100003</v>
      </c>
      <c r="G24" s="22">
        <f t="shared" si="1"/>
        <v>11.546828737179236</v>
      </c>
      <c r="H24" s="35">
        <f t="shared" si="2"/>
        <v>22.85971894783971</v>
      </c>
      <c r="I24" s="79"/>
    </row>
    <row r="25" spans="1:9" s="24" customFormat="1" ht="12.75" customHeight="1">
      <c r="A25" s="15" t="s">
        <v>49</v>
      </c>
      <c r="B25" s="13">
        <v>0</v>
      </c>
      <c r="C25" s="85">
        <v>0</v>
      </c>
      <c r="D25" s="41">
        <f t="shared" si="0"/>
        <v>0</v>
      </c>
      <c r="E25" s="13">
        <v>0</v>
      </c>
      <c r="F25" s="85">
        <v>0</v>
      </c>
      <c r="G25" s="22">
        <f t="shared" si="1"/>
        <v>0</v>
      </c>
      <c r="H25" s="35" t="str">
        <f t="shared" si="2"/>
        <v> </v>
      </c>
      <c r="I25" s="79"/>
    </row>
    <row r="26" spans="1:11" s="14" customFormat="1" ht="12.75" outlineLevel="2">
      <c r="A26" s="62" t="s">
        <v>12</v>
      </c>
      <c r="B26" s="11">
        <v>8554.763456843</v>
      </c>
      <c r="C26" s="84">
        <v>1413.73648163</v>
      </c>
      <c r="D26" s="40">
        <f t="shared" si="0"/>
        <v>16.525722642852795</v>
      </c>
      <c r="E26" s="11">
        <v>10103.191802709</v>
      </c>
      <c r="F26" s="84">
        <v>805.3127448</v>
      </c>
      <c r="G26" s="21">
        <f t="shared" si="1"/>
        <v>7.970874556534392</v>
      </c>
      <c r="H26" s="34">
        <f t="shared" si="2"/>
        <v>-43.03657327485133</v>
      </c>
      <c r="I26" s="79"/>
      <c r="K26" s="78"/>
    </row>
    <row r="27" spans="1:9" s="24" customFormat="1" ht="12.75" customHeight="1">
      <c r="A27" s="15" t="s">
        <v>13</v>
      </c>
      <c r="B27" s="13">
        <v>2810.7856578199994</v>
      </c>
      <c r="C27" s="85">
        <v>626.186801717</v>
      </c>
      <c r="D27" s="41">
        <f t="shared" si="0"/>
        <v>22.27799903471332</v>
      </c>
      <c r="E27" s="13">
        <v>3237.890773943</v>
      </c>
      <c r="F27" s="85">
        <v>283.667372296</v>
      </c>
      <c r="G27" s="22">
        <f t="shared" si="1"/>
        <v>8.760869099687353</v>
      </c>
      <c r="H27" s="35">
        <f t="shared" si="2"/>
        <v>-54.69924126184296</v>
      </c>
      <c r="I27" s="79"/>
    </row>
    <row r="28" spans="1:9" s="24" customFormat="1" ht="14.25" customHeight="1">
      <c r="A28" s="15" t="s">
        <v>40</v>
      </c>
      <c r="B28" s="13">
        <v>1935.1328176119998</v>
      </c>
      <c r="C28" s="85">
        <v>529.1741002020001</v>
      </c>
      <c r="D28" s="41">
        <f t="shared" si="0"/>
        <v>27.345621726110437</v>
      </c>
      <c r="E28" s="13">
        <v>2204.362851538</v>
      </c>
      <c r="F28" s="85">
        <v>205.627462165</v>
      </c>
      <c r="G28" s="22">
        <f t="shared" si="1"/>
        <v>9.328203930742717</v>
      </c>
      <c r="H28" s="35">
        <f t="shared" si="2"/>
        <v>-61.141812857714235</v>
      </c>
      <c r="I28" s="79"/>
    </row>
    <row r="29" spans="1:9" s="24" customFormat="1" ht="14.25" customHeight="1">
      <c r="A29" s="63" t="s">
        <v>38</v>
      </c>
      <c r="B29" s="13">
        <v>875.6528402079996</v>
      </c>
      <c r="C29" s="85">
        <v>97.01270151499997</v>
      </c>
      <c r="D29" s="41">
        <f t="shared" si="0"/>
        <v>11.078899885936064</v>
      </c>
      <c r="E29" s="13">
        <v>1033.5279224050003</v>
      </c>
      <c r="F29" s="85">
        <v>78.03991013100001</v>
      </c>
      <c r="G29" s="22">
        <f t="shared" si="1"/>
        <v>7.550827456059686</v>
      </c>
      <c r="H29" s="35">
        <f t="shared" si="2"/>
        <v>-19.557017882927852</v>
      </c>
      <c r="I29" s="79"/>
    </row>
    <row r="30" spans="1:9" s="24" customFormat="1" ht="12.75" customHeight="1">
      <c r="A30" s="15" t="s">
        <v>14</v>
      </c>
      <c r="B30" s="13">
        <v>2424.246643226</v>
      </c>
      <c r="C30" s="85">
        <v>742.1396050769999</v>
      </c>
      <c r="D30" s="41">
        <f t="shared" si="0"/>
        <v>30.613205432324246</v>
      </c>
      <c r="E30" s="13">
        <v>2641.0018315459997</v>
      </c>
      <c r="F30" s="85">
        <v>505.354108941</v>
      </c>
      <c r="G30" s="22">
        <f t="shared" si="1"/>
        <v>19.134939737818122</v>
      </c>
      <c r="H30" s="35">
        <f t="shared" si="2"/>
        <v>-31.90578895347224</v>
      </c>
      <c r="I30" s="79"/>
    </row>
    <row r="31" spans="1:9" s="24" customFormat="1" ht="14.25" customHeight="1">
      <c r="A31" s="15" t="s">
        <v>41</v>
      </c>
      <c r="B31" s="13">
        <v>830.097896571</v>
      </c>
      <c r="C31" s="85">
        <v>548.186946154</v>
      </c>
      <c r="D31" s="41">
        <f t="shared" si="0"/>
        <v>66.03883089193113</v>
      </c>
      <c r="E31" s="13">
        <v>946.181210279</v>
      </c>
      <c r="F31" s="85">
        <v>290.608283409</v>
      </c>
      <c r="G31" s="22">
        <f t="shared" si="1"/>
        <v>30.71380833311079</v>
      </c>
      <c r="H31" s="35">
        <f t="shared" si="2"/>
        <v>-46.98737621392382</v>
      </c>
      <c r="I31" s="79"/>
    </row>
    <row r="32" spans="1:9" s="24" customFormat="1" ht="14.25" customHeight="1">
      <c r="A32" s="63" t="s">
        <v>39</v>
      </c>
      <c r="B32" s="13">
        <v>1594.1487466549997</v>
      </c>
      <c r="C32" s="85">
        <v>193.952658923</v>
      </c>
      <c r="D32" s="41">
        <f t="shared" si="0"/>
        <v>12.166534605379242</v>
      </c>
      <c r="E32" s="13">
        <v>1694.820621267</v>
      </c>
      <c r="F32" s="85">
        <v>214.745825532</v>
      </c>
      <c r="G32" s="22">
        <f t="shared" si="1"/>
        <v>12.670711155937086</v>
      </c>
      <c r="H32" s="35">
        <f t="shared" si="2"/>
        <v>10.720743259959619</v>
      </c>
      <c r="I32" s="79"/>
    </row>
    <row r="33" spans="1:9" s="24" customFormat="1" ht="12.75" customHeight="1">
      <c r="A33" s="15" t="s">
        <v>12</v>
      </c>
      <c r="B33" s="13">
        <v>3319.7311557969997</v>
      </c>
      <c r="C33" s="85">
        <v>45.410074836</v>
      </c>
      <c r="D33" s="41">
        <f t="shared" si="0"/>
        <v>1.367884105816935</v>
      </c>
      <c r="E33" s="13">
        <v>4224.29919722</v>
      </c>
      <c r="F33" s="85">
        <v>16.291263563</v>
      </c>
      <c r="G33" s="22">
        <f t="shared" si="1"/>
        <v>0.3856560059410858</v>
      </c>
      <c r="H33" s="35">
        <f t="shared" si="2"/>
        <v>-64.12412086560869</v>
      </c>
      <c r="I33" s="79"/>
    </row>
    <row r="34" spans="1:9" s="24" customFormat="1" ht="8.25" customHeight="1">
      <c r="A34" s="15"/>
      <c r="B34" s="13"/>
      <c r="C34" s="85"/>
      <c r="D34" s="41"/>
      <c r="E34" s="13"/>
      <c r="F34" s="85"/>
      <c r="G34" s="22"/>
      <c r="H34" s="35"/>
      <c r="I34" s="79"/>
    </row>
    <row r="35" spans="1:9" s="10" customFormat="1" ht="12.75">
      <c r="A35" s="25" t="s">
        <v>0</v>
      </c>
      <c r="B35" s="26">
        <v>35634.274024871</v>
      </c>
      <c r="C35" s="86">
        <v>4879.190573579999</v>
      </c>
      <c r="D35" s="42">
        <f aca="true" t="shared" si="3" ref="D35:D67">_xlfn.IFERROR((C35/B35*100),0)</f>
        <v>13.692409083946988</v>
      </c>
      <c r="E35" s="26">
        <v>38330.467295178</v>
      </c>
      <c r="F35" s="86">
        <v>5115.996306005999</v>
      </c>
      <c r="G35" s="27">
        <f aca="true" t="shared" si="4" ref="G35:G67">_xlfn.IFERROR((F35/E35*100),0)</f>
        <v>13.347075230281877</v>
      </c>
      <c r="H35" s="36">
        <f aca="true" t="shared" si="5" ref="H35:H67">IF(C35&lt;&gt;0,F35/C35*100-100," ")</f>
        <v>4.853381495452595</v>
      </c>
      <c r="I35" s="79"/>
    </row>
    <row r="36" spans="1:9" s="24" customFormat="1" ht="12.75">
      <c r="A36" s="15" t="s">
        <v>15</v>
      </c>
      <c r="B36" s="16">
        <v>17315.892496063003</v>
      </c>
      <c r="C36" s="87">
        <v>2389.3297773509994</v>
      </c>
      <c r="D36" s="43">
        <f t="shared" si="3"/>
        <v>13.798478928500192</v>
      </c>
      <c r="E36" s="16">
        <v>18331.749893359</v>
      </c>
      <c r="F36" s="87">
        <v>2575.596276695</v>
      </c>
      <c r="G36" s="23">
        <f t="shared" si="4"/>
        <v>14.049920447736719</v>
      </c>
      <c r="H36" s="52">
        <f t="shared" si="5"/>
        <v>7.795763527900718</v>
      </c>
      <c r="I36" s="79"/>
    </row>
    <row r="37" spans="1:9" s="24" customFormat="1" ht="12.75">
      <c r="A37" s="15" t="s">
        <v>16</v>
      </c>
      <c r="B37" s="13">
        <v>3797.8502675490004</v>
      </c>
      <c r="C37" s="85">
        <v>464.25350673</v>
      </c>
      <c r="D37" s="41">
        <f t="shared" si="3"/>
        <v>12.224112959292968</v>
      </c>
      <c r="E37" s="13">
        <v>4196.737933056</v>
      </c>
      <c r="F37" s="85">
        <v>421.242580328</v>
      </c>
      <c r="G37" s="22">
        <f t="shared" si="4"/>
        <v>10.03738110521611</v>
      </c>
      <c r="H37" s="51">
        <f t="shared" si="5"/>
        <v>-9.264534522302341</v>
      </c>
      <c r="I37" s="79"/>
    </row>
    <row r="38" spans="1:9" s="24" customFormat="1" ht="12.75" customHeight="1">
      <c r="A38" s="64" t="s">
        <v>42</v>
      </c>
      <c r="B38" s="13">
        <v>1764.87228506</v>
      </c>
      <c r="C38" s="85">
        <v>177.658599981</v>
      </c>
      <c r="D38" s="41">
        <f t="shared" si="3"/>
        <v>10.066371458428799</v>
      </c>
      <c r="E38" s="13">
        <v>2004.446037765</v>
      </c>
      <c r="F38" s="85">
        <v>181.80299708</v>
      </c>
      <c r="G38" s="22">
        <f t="shared" si="4"/>
        <v>9.069987101409534</v>
      </c>
      <c r="H38" s="51">
        <f t="shared" si="5"/>
        <v>2.33278721066317</v>
      </c>
      <c r="I38" s="79"/>
    </row>
    <row r="39" spans="1:9" s="24" customFormat="1" ht="12.75" customHeight="1">
      <c r="A39" s="64" t="s">
        <v>43</v>
      </c>
      <c r="B39" s="13">
        <v>1882.941688951</v>
      </c>
      <c r="C39" s="85">
        <v>204.936347485</v>
      </c>
      <c r="D39" s="41">
        <f t="shared" si="3"/>
        <v>10.883839297178207</v>
      </c>
      <c r="E39" s="13">
        <v>2028.64567594</v>
      </c>
      <c r="F39" s="85">
        <v>238.91389516599997</v>
      </c>
      <c r="G39" s="22">
        <f t="shared" si="4"/>
        <v>11.777014488017777</v>
      </c>
      <c r="H39" s="51">
        <f t="shared" si="5"/>
        <v>16.57956145797266</v>
      </c>
      <c r="I39" s="79"/>
    </row>
    <row r="40" spans="1:9" s="24" customFormat="1" ht="12.75" customHeight="1">
      <c r="A40" s="64" t="s">
        <v>44</v>
      </c>
      <c r="B40" s="13">
        <v>65.002697484</v>
      </c>
      <c r="C40" s="85">
        <v>0.0038128399999999996</v>
      </c>
      <c r="D40" s="41">
        <f t="shared" si="3"/>
        <v>0.005865664268684398</v>
      </c>
      <c r="E40" s="13">
        <v>72.953</v>
      </c>
      <c r="F40" s="85">
        <v>0.001599561</v>
      </c>
      <c r="G40" s="22">
        <f t="shared" si="4"/>
        <v>0.0021925911203103366</v>
      </c>
      <c r="H40" s="51">
        <f t="shared" si="5"/>
        <v>-58.04804292863062</v>
      </c>
      <c r="I40" s="79"/>
    </row>
    <row r="41" spans="1:9" s="24" customFormat="1" ht="12.75" customHeight="1">
      <c r="A41" s="64" t="s">
        <v>45</v>
      </c>
      <c r="B41" s="13">
        <v>85.03359605399984</v>
      </c>
      <c r="C41" s="85">
        <v>81.65474642400001</v>
      </c>
      <c r="D41" s="41">
        <f t="shared" si="3"/>
        <v>96.02645332339688</v>
      </c>
      <c r="E41" s="13">
        <v>90.69321935099968</v>
      </c>
      <c r="F41" s="85">
        <v>0.5240885209999396</v>
      </c>
      <c r="G41" s="22">
        <f t="shared" si="4"/>
        <v>0.5778695747601805</v>
      </c>
      <c r="H41" s="51">
        <f t="shared" si="5"/>
        <v>-99.35816527029726</v>
      </c>
      <c r="I41" s="79"/>
    </row>
    <row r="42" spans="1:9" s="24" customFormat="1" ht="12.75">
      <c r="A42" s="15" t="s">
        <v>17</v>
      </c>
      <c r="B42" s="13">
        <v>1820.2934379820001</v>
      </c>
      <c r="C42" s="85">
        <v>338.027323598</v>
      </c>
      <c r="D42" s="41">
        <f t="shared" si="3"/>
        <v>18.569935843571532</v>
      </c>
      <c r="E42" s="13">
        <v>2377.535921563</v>
      </c>
      <c r="F42" s="85">
        <v>453.157393019</v>
      </c>
      <c r="G42" s="22">
        <f>_xlfn.IFERROR((F42/E42*100),0)</f>
        <v>19.059959889947436</v>
      </c>
      <c r="H42" s="51">
        <f t="shared" si="5"/>
        <v>34.05939738703455</v>
      </c>
      <c r="I42" s="79"/>
    </row>
    <row r="43" spans="1:9" s="24" customFormat="1" ht="12.75" customHeight="1">
      <c r="A43" s="64" t="s">
        <v>46</v>
      </c>
      <c r="B43" s="13">
        <v>1374.573569783</v>
      </c>
      <c r="C43" s="85">
        <v>306.44168257399997</v>
      </c>
      <c r="D43" s="41">
        <f t="shared" si="3"/>
        <v>22.293581755858803</v>
      </c>
      <c r="E43" s="13">
        <v>2068.76459733</v>
      </c>
      <c r="F43" s="85">
        <v>424.716164032</v>
      </c>
      <c r="G43" s="22">
        <f t="shared" si="4"/>
        <v>20.529941617337684</v>
      </c>
      <c r="H43" s="51">
        <f t="shared" si="5"/>
        <v>38.59608146794423</v>
      </c>
      <c r="I43" s="79"/>
    </row>
    <row r="44" spans="1:9" s="24" customFormat="1" ht="12.75" customHeight="1">
      <c r="A44" s="64" t="s">
        <v>47</v>
      </c>
      <c r="B44" s="13">
        <v>445.719868199</v>
      </c>
      <c r="C44" s="85">
        <v>31.585641024000005</v>
      </c>
      <c r="D44" s="41">
        <f t="shared" si="3"/>
        <v>7.086433268417373</v>
      </c>
      <c r="E44" s="13">
        <v>308.771324233</v>
      </c>
      <c r="F44" s="85">
        <v>28.441228987000002</v>
      </c>
      <c r="G44" s="22">
        <f t="shared" si="4"/>
        <v>9.21109790802275</v>
      </c>
      <c r="H44" s="51">
        <f t="shared" si="5"/>
        <v>-9.955194623439041</v>
      </c>
      <c r="I44" s="79"/>
    </row>
    <row r="45" spans="1:9" s="24" customFormat="1" ht="12.75" customHeight="1">
      <c r="A45" s="15" t="s">
        <v>3</v>
      </c>
      <c r="B45" s="13">
        <v>0</v>
      </c>
      <c r="C45" s="85">
        <v>0</v>
      </c>
      <c r="D45" s="41">
        <f t="shared" si="3"/>
        <v>0</v>
      </c>
      <c r="E45" s="13">
        <v>0</v>
      </c>
      <c r="F45" s="85">
        <v>0</v>
      </c>
      <c r="G45" s="22">
        <f t="shared" si="4"/>
        <v>0</v>
      </c>
      <c r="H45" s="51" t="str">
        <f t="shared" si="5"/>
        <v> </v>
      </c>
      <c r="I45" s="79"/>
    </row>
    <row r="46" spans="1:9" s="24" customFormat="1" ht="12.75">
      <c r="A46" s="15" t="s">
        <v>2</v>
      </c>
      <c r="B46" s="13">
        <v>4527.550827199001</v>
      </c>
      <c r="C46" s="85">
        <v>722.268115764</v>
      </c>
      <c r="D46" s="41">
        <f t="shared" si="3"/>
        <v>15.952733460771237</v>
      </c>
      <c r="E46" s="13">
        <v>4819.5425566369995</v>
      </c>
      <c r="F46" s="85">
        <v>624.278998895</v>
      </c>
      <c r="G46" s="22">
        <f t="shared" si="4"/>
        <v>12.953075765153363</v>
      </c>
      <c r="H46" s="51">
        <f t="shared" si="5"/>
        <v>-13.566861769240518</v>
      </c>
      <c r="I46" s="79"/>
    </row>
    <row r="47" spans="1:9" s="24" customFormat="1" ht="12.75" customHeight="1">
      <c r="A47" s="15" t="s">
        <v>50</v>
      </c>
      <c r="B47" s="13">
        <v>0</v>
      </c>
      <c r="C47" s="85">
        <v>0</v>
      </c>
      <c r="D47" s="41">
        <f t="shared" si="3"/>
        <v>0</v>
      </c>
      <c r="E47" s="13">
        <v>0</v>
      </c>
      <c r="F47" s="85">
        <v>0</v>
      </c>
      <c r="G47" s="22">
        <f t="shared" si="4"/>
        <v>0</v>
      </c>
      <c r="H47" s="51" t="str">
        <f t="shared" si="5"/>
        <v> </v>
      </c>
      <c r="I47" s="79"/>
    </row>
    <row r="48" spans="1:9" s="24" customFormat="1" ht="12.75" customHeight="1">
      <c r="A48" s="15" t="s">
        <v>51</v>
      </c>
      <c r="B48" s="13">
        <v>0</v>
      </c>
      <c r="C48" s="85">
        <v>0</v>
      </c>
      <c r="D48" s="41">
        <f t="shared" si="3"/>
        <v>0</v>
      </c>
      <c r="E48" s="13">
        <v>0</v>
      </c>
      <c r="F48" s="85">
        <v>0</v>
      </c>
      <c r="G48" s="22">
        <f t="shared" si="4"/>
        <v>0</v>
      </c>
      <c r="H48" s="51" t="str">
        <f t="shared" si="5"/>
        <v> </v>
      </c>
      <c r="I48" s="79"/>
    </row>
    <row r="49" spans="1:9" s="24" customFormat="1" ht="12.75" customHeight="1">
      <c r="A49" s="15" t="s">
        <v>52</v>
      </c>
      <c r="B49" s="13">
        <v>0</v>
      </c>
      <c r="C49" s="85">
        <v>0</v>
      </c>
      <c r="D49" s="41">
        <f t="shared" si="3"/>
        <v>0</v>
      </c>
      <c r="E49" s="13">
        <v>0</v>
      </c>
      <c r="F49" s="85">
        <v>0</v>
      </c>
      <c r="G49" s="22">
        <f t="shared" si="4"/>
        <v>0</v>
      </c>
      <c r="H49" s="51" t="str">
        <f t="shared" si="5"/>
        <v> </v>
      </c>
      <c r="I49" s="79"/>
    </row>
    <row r="50" spans="1:9" s="24" customFormat="1" ht="12.75" customHeight="1">
      <c r="A50" s="15" t="s">
        <v>63</v>
      </c>
      <c r="B50" s="13">
        <v>78.888619221</v>
      </c>
      <c r="C50" s="85">
        <v>4.327238146</v>
      </c>
      <c r="D50" s="41">
        <f t="shared" si="3"/>
        <v>5.485250203045888</v>
      </c>
      <c r="E50" s="13">
        <v>61.704103858</v>
      </c>
      <c r="F50" s="85">
        <v>3.449483719</v>
      </c>
      <c r="G50" s="22">
        <f t="shared" si="4"/>
        <v>5.590363530662914</v>
      </c>
      <c r="H50" s="51">
        <f t="shared" si="5"/>
        <v>-20.284403062294516</v>
      </c>
      <c r="I50" s="79"/>
    </row>
    <row r="51" spans="1:9" s="24" customFormat="1" ht="12.75" customHeight="1">
      <c r="A51" s="15" t="s">
        <v>51</v>
      </c>
      <c r="B51" s="13">
        <v>65.183619221</v>
      </c>
      <c r="C51" s="85">
        <v>4.327238146</v>
      </c>
      <c r="D51" s="41">
        <f t="shared" si="3"/>
        <v>6.638536180890532</v>
      </c>
      <c r="E51" s="13">
        <v>57.704103858</v>
      </c>
      <c r="F51" s="85">
        <v>3.449483719</v>
      </c>
      <c r="G51" s="22">
        <f t="shared" si="4"/>
        <v>5.977882833929097</v>
      </c>
      <c r="H51" s="51">
        <f t="shared" si="5"/>
        <v>-20.284403062294516</v>
      </c>
      <c r="I51" s="79"/>
    </row>
    <row r="52" spans="1:9" s="24" customFormat="1" ht="12.75" customHeight="1">
      <c r="A52" s="15" t="s">
        <v>52</v>
      </c>
      <c r="B52" s="13">
        <v>13.705</v>
      </c>
      <c r="C52" s="85">
        <v>0</v>
      </c>
      <c r="D52" s="41">
        <f t="shared" si="3"/>
        <v>0</v>
      </c>
      <c r="E52" s="13">
        <v>4</v>
      </c>
      <c r="F52" s="85">
        <v>0</v>
      </c>
      <c r="G52" s="22">
        <f t="shared" si="4"/>
        <v>0</v>
      </c>
      <c r="H52" s="51" t="str">
        <f t="shared" si="5"/>
        <v> </v>
      </c>
      <c r="I52" s="79"/>
    </row>
    <row r="53" spans="1:9" s="24" customFormat="1" ht="12.75" customHeight="1">
      <c r="A53" s="15" t="s">
        <v>64</v>
      </c>
      <c r="B53" s="13">
        <v>4448.662207978001</v>
      </c>
      <c r="C53" s="85">
        <v>717.9408776180001</v>
      </c>
      <c r="D53" s="41">
        <f t="shared" si="3"/>
        <v>16.138354499707393</v>
      </c>
      <c r="E53" s="13">
        <v>4757.838452778999</v>
      </c>
      <c r="F53" s="85">
        <v>620.829515176</v>
      </c>
      <c r="G53" s="22">
        <f t="shared" si="4"/>
        <v>13.048562311176843</v>
      </c>
      <c r="H53" s="51">
        <f t="shared" si="5"/>
        <v>-13.526373197219016</v>
      </c>
      <c r="I53" s="79"/>
    </row>
    <row r="54" spans="1:9" s="24" customFormat="1" ht="12.75" customHeight="1">
      <c r="A54" s="15" t="s">
        <v>51</v>
      </c>
      <c r="B54" s="13">
        <v>3126.4645461870005</v>
      </c>
      <c r="C54" s="85">
        <v>394.71838781199995</v>
      </c>
      <c r="D54" s="41">
        <f t="shared" si="3"/>
        <v>12.625071609828229</v>
      </c>
      <c r="E54" s="13">
        <v>3303.864190368</v>
      </c>
      <c r="F54" s="85">
        <v>427.10919521799997</v>
      </c>
      <c r="G54" s="22">
        <f t="shared" si="4"/>
        <v>12.927565136096788</v>
      </c>
      <c r="H54" s="51">
        <f t="shared" si="5"/>
        <v>8.20605484977493</v>
      </c>
      <c r="I54" s="79"/>
    </row>
    <row r="55" spans="1:9" s="24" customFormat="1" ht="12.75" customHeight="1">
      <c r="A55" s="15" t="s">
        <v>52</v>
      </c>
      <c r="B55" s="13">
        <v>1322.197661791</v>
      </c>
      <c r="C55" s="85">
        <v>323.222489806</v>
      </c>
      <c r="D55" s="41">
        <f t="shared" si="3"/>
        <v>24.445852473235718</v>
      </c>
      <c r="E55" s="13">
        <v>1453.9742624109997</v>
      </c>
      <c r="F55" s="85">
        <v>193.72031995799998</v>
      </c>
      <c r="G55" s="22">
        <f t="shared" si="4"/>
        <v>13.32350406511119</v>
      </c>
      <c r="H55" s="51">
        <f t="shared" si="5"/>
        <v>-40.06595268965596</v>
      </c>
      <c r="I55" s="79"/>
    </row>
    <row r="56" spans="1:9" s="24" customFormat="1" ht="12.75">
      <c r="A56" s="15" t="s">
        <v>18</v>
      </c>
      <c r="B56" s="13">
        <v>6225.272769046999</v>
      </c>
      <c r="C56" s="85">
        <v>882.5563593550002</v>
      </c>
      <c r="D56" s="41">
        <f t="shared" si="3"/>
        <v>14.176990986534827</v>
      </c>
      <c r="E56" s="13">
        <v>6702.247710778</v>
      </c>
      <c r="F56" s="85">
        <v>958.723150811</v>
      </c>
      <c r="G56" s="22">
        <f t="shared" si="4"/>
        <v>14.304501895226295</v>
      </c>
      <c r="H56" s="51">
        <f t="shared" si="5"/>
        <v>8.63024674273096</v>
      </c>
      <c r="I56" s="79"/>
    </row>
    <row r="57" spans="1:9" s="24" customFormat="1" ht="12.75">
      <c r="A57" s="15" t="s">
        <v>19</v>
      </c>
      <c r="B57" s="13">
        <v>1947.414227031</v>
      </c>
      <c r="C57" s="85">
        <v>82.75549078200001</v>
      </c>
      <c r="D57" s="41">
        <f t="shared" si="3"/>
        <v>4.24950632655939</v>
      </c>
      <c r="E57" s="13">
        <v>1902.6532797850002</v>
      </c>
      <c r="F57" s="85">
        <v>82.997906258</v>
      </c>
      <c r="G57" s="22">
        <f t="shared" si="4"/>
        <v>4.362219177809356</v>
      </c>
      <c r="H57" s="51">
        <f t="shared" si="5"/>
        <v>0.2929297786881335</v>
      </c>
      <c r="I57" s="79"/>
    </row>
    <row r="58" spans="1:9" s="24" customFormat="1" ht="12.75" customHeight="1">
      <c r="A58" s="15" t="s">
        <v>53</v>
      </c>
      <c r="B58" s="13">
        <v>435.652045622</v>
      </c>
      <c r="C58" s="85">
        <v>36.241336686</v>
      </c>
      <c r="D58" s="41">
        <f t="shared" si="3"/>
        <v>8.318872148128357</v>
      </c>
      <c r="E58" s="13">
        <v>419.856675382</v>
      </c>
      <c r="F58" s="85">
        <v>33.421410143</v>
      </c>
      <c r="G58" s="22">
        <f t="shared" si="4"/>
        <v>7.9601950147850005</v>
      </c>
      <c r="H58" s="35">
        <f t="shared" si="5"/>
        <v>-7.780967262417036</v>
      </c>
      <c r="I58" s="79"/>
    </row>
    <row r="59" spans="1:9" s="24" customFormat="1" ht="25.5" customHeight="1">
      <c r="A59" s="65" t="s">
        <v>54</v>
      </c>
      <c r="B59" s="13">
        <v>59.738348374000005</v>
      </c>
      <c r="C59" s="85">
        <v>13</v>
      </c>
      <c r="D59" s="41">
        <f t="shared" si="3"/>
        <v>21.761565818009803</v>
      </c>
      <c r="E59" s="13">
        <v>50.889782583</v>
      </c>
      <c r="F59" s="85">
        <v>7.436344699999999</v>
      </c>
      <c r="G59" s="22">
        <f t="shared" si="4"/>
        <v>14.61264780974747</v>
      </c>
      <c r="H59" s="35">
        <f t="shared" si="5"/>
        <v>-42.79734846153846</v>
      </c>
      <c r="I59" s="79"/>
    </row>
    <row r="60" spans="1:9" s="24" customFormat="1" ht="12.75" customHeight="1">
      <c r="A60" s="65" t="s">
        <v>55</v>
      </c>
      <c r="B60" s="13">
        <v>246.74531661700004</v>
      </c>
      <c r="C60" s="85">
        <v>14.830627222</v>
      </c>
      <c r="D60" s="41">
        <f t="shared" si="3"/>
        <v>6.010499986518574</v>
      </c>
      <c r="E60" s="13">
        <v>232.798803449</v>
      </c>
      <c r="F60" s="85">
        <v>15.463194174</v>
      </c>
      <c r="G60" s="22">
        <f t="shared" si="4"/>
        <v>6.642299678910322</v>
      </c>
      <c r="H60" s="35">
        <f t="shared" si="5"/>
        <v>4.265274438707749</v>
      </c>
      <c r="I60" s="79"/>
    </row>
    <row r="61" spans="1:9" s="24" customFormat="1" ht="25.5" customHeight="1">
      <c r="A61" s="65" t="s">
        <v>56</v>
      </c>
      <c r="B61" s="13">
        <v>36.449636166999994</v>
      </c>
      <c r="C61" s="85">
        <v>0.389096225</v>
      </c>
      <c r="D61" s="41">
        <f t="shared" si="3"/>
        <v>1.0674900106472718</v>
      </c>
      <c r="E61" s="13">
        <v>36.466090687999994</v>
      </c>
      <c r="F61" s="85">
        <v>1.8450781360000001</v>
      </c>
      <c r="G61" s="22">
        <f t="shared" si="4"/>
        <v>5.059709174164824</v>
      </c>
      <c r="H61" s="35">
        <f t="shared" si="5"/>
        <v>374.1958460275476</v>
      </c>
      <c r="I61" s="79"/>
    </row>
    <row r="62" spans="1:9" s="24" customFormat="1" ht="12.75" customHeight="1">
      <c r="A62" s="15" t="s">
        <v>57</v>
      </c>
      <c r="B62" s="13">
        <v>63.180410667</v>
      </c>
      <c r="C62" s="85">
        <v>1.788306647</v>
      </c>
      <c r="D62" s="41">
        <f t="shared" si="3"/>
        <v>2.8304764532561943</v>
      </c>
      <c r="E62" s="13">
        <v>69.263664865</v>
      </c>
      <c r="F62" s="85">
        <v>3.0414865410000003</v>
      </c>
      <c r="G62" s="22">
        <f t="shared" si="4"/>
        <v>4.391171831476261</v>
      </c>
      <c r="H62" s="35">
        <f t="shared" si="5"/>
        <v>70.07634267323729</v>
      </c>
      <c r="I62" s="79"/>
    </row>
    <row r="63" spans="1:9" s="24" customFormat="1" ht="12.75" customHeight="1">
      <c r="A63" s="15" t="s">
        <v>58</v>
      </c>
      <c r="B63" s="13">
        <v>29.538333797</v>
      </c>
      <c r="C63" s="85">
        <v>6.233306592</v>
      </c>
      <c r="D63" s="41">
        <f t="shared" si="3"/>
        <v>21.10243128416767</v>
      </c>
      <c r="E63" s="13">
        <v>30.438333797</v>
      </c>
      <c r="F63" s="85">
        <v>5.635306592</v>
      </c>
      <c r="G63" s="22">
        <f t="shared" si="4"/>
        <v>18.513847142826904</v>
      </c>
      <c r="H63" s="35">
        <f t="shared" si="5"/>
        <v>-9.593624044860718</v>
      </c>
      <c r="I63" s="79"/>
    </row>
    <row r="64" spans="1:9" s="24" customFormat="1" ht="12.75" customHeight="1">
      <c r="A64" s="15" t="s">
        <v>59</v>
      </c>
      <c r="B64" s="13">
        <v>1511.762181409</v>
      </c>
      <c r="C64" s="85">
        <v>46.514154096</v>
      </c>
      <c r="D64" s="41">
        <f t="shared" si="3"/>
        <v>3.0768168874715234</v>
      </c>
      <c r="E64" s="13">
        <v>1482.7966044030002</v>
      </c>
      <c r="F64" s="85">
        <v>49.576496115000005</v>
      </c>
      <c r="G64" s="22">
        <f t="shared" si="4"/>
        <v>3.3434454845518324</v>
      </c>
      <c r="H64" s="35">
        <f t="shared" si="5"/>
        <v>6.583677761138418</v>
      </c>
      <c r="I64" s="79"/>
    </row>
    <row r="65" spans="1:9" s="24" customFormat="1" ht="12.75" customHeight="1">
      <c r="A65" s="15" t="s">
        <v>60</v>
      </c>
      <c r="B65" s="13">
        <v>323.913923632</v>
      </c>
      <c r="C65" s="85">
        <v>46.514154096</v>
      </c>
      <c r="D65" s="41">
        <f t="shared" si="3"/>
        <v>14.360035399047844</v>
      </c>
      <c r="E65" s="13">
        <v>389.241291229</v>
      </c>
      <c r="F65" s="85">
        <v>49.576496115000005</v>
      </c>
      <c r="G65" s="22">
        <f t="shared" si="4"/>
        <v>12.736700147732519</v>
      </c>
      <c r="H65" s="35">
        <f t="shared" si="5"/>
        <v>6.583677761138418</v>
      </c>
      <c r="I65" s="79"/>
    </row>
    <row r="66" spans="1:9" s="24" customFormat="1" ht="12.75" customHeight="1">
      <c r="A66" s="15" t="s">
        <v>61</v>
      </c>
      <c r="B66" s="13">
        <v>0</v>
      </c>
      <c r="C66" s="85">
        <v>0</v>
      </c>
      <c r="D66" s="41">
        <f t="shared" si="3"/>
        <v>0</v>
      </c>
      <c r="E66" s="13">
        <v>0</v>
      </c>
      <c r="F66" s="85">
        <v>0</v>
      </c>
      <c r="G66" s="22">
        <f t="shared" si="4"/>
        <v>0</v>
      </c>
      <c r="H66" s="35" t="str">
        <f t="shared" si="5"/>
        <v> </v>
      </c>
      <c r="I66" s="79"/>
    </row>
    <row r="67" spans="1:9" s="24" customFormat="1" ht="12.75" customHeight="1">
      <c r="A67" s="15" t="s">
        <v>62</v>
      </c>
      <c r="B67" s="13">
        <v>1187.848257777</v>
      </c>
      <c r="C67" s="85">
        <v>0</v>
      </c>
      <c r="D67" s="41">
        <f t="shared" si="3"/>
        <v>0</v>
      </c>
      <c r="E67" s="13">
        <v>1093.555313174</v>
      </c>
      <c r="F67" s="85">
        <v>0</v>
      </c>
      <c r="G67" s="22">
        <f t="shared" si="4"/>
        <v>0</v>
      </c>
      <c r="H67" s="35" t="str">
        <f t="shared" si="5"/>
        <v> </v>
      </c>
      <c r="I67" s="79"/>
    </row>
    <row r="68" spans="1:9" s="24" customFormat="1" ht="12.75">
      <c r="A68" s="15"/>
      <c r="B68" s="13"/>
      <c r="C68" s="85"/>
      <c r="D68" s="41"/>
      <c r="E68" s="13"/>
      <c r="F68" s="85"/>
      <c r="G68" s="22"/>
      <c r="H68" s="35"/>
      <c r="I68" s="79"/>
    </row>
    <row r="69" spans="1:9" s="24" customFormat="1" ht="13.5">
      <c r="A69" s="28" t="s">
        <v>20</v>
      </c>
      <c r="B69" s="17">
        <v>3527.265547264993</v>
      </c>
      <c r="C69" s="88">
        <v>521.7316246229998</v>
      </c>
      <c r="D69" s="44">
        <f>_xlfn.IFERROR((C69/B69*100),0)</f>
        <v>14.791390600788345</v>
      </c>
      <c r="E69" s="17">
        <v>3423.368806946004</v>
      </c>
      <c r="F69" s="88">
        <v>210.01906110300206</v>
      </c>
      <c r="G69" s="29">
        <f>_xlfn.IFERROR((F69/E69*100),0)</f>
        <v>6.134865185336563</v>
      </c>
      <c r="H69" s="91">
        <f>IF(C69&lt;&gt;0,F69/C69*100-100," ")</f>
        <v>-59.74576751893071</v>
      </c>
      <c r="I69" s="79"/>
    </row>
    <row r="70" spans="1:9" s="24" customFormat="1" ht="7.5" customHeight="1">
      <c r="A70" s="25"/>
      <c r="B70" s="18"/>
      <c r="C70" s="89"/>
      <c r="D70" s="42"/>
      <c r="E70" s="18"/>
      <c r="F70" s="89"/>
      <c r="G70" s="27"/>
      <c r="H70" s="36"/>
      <c r="I70" s="79"/>
    </row>
    <row r="71" spans="1:9" s="10" customFormat="1" ht="6.75" customHeight="1">
      <c r="A71" s="25"/>
      <c r="B71" s="26"/>
      <c r="C71" s="86"/>
      <c r="D71" s="42"/>
      <c r="E71" s="26"/>
      <c r="F71" s="86"/>
      <c r="G71" s="27"/>
      <c r="H71" s="36"/>
      <c r="I71" s="79"/>
    </row>
    <row r="72" spans="1:11" s="14" customFormat="1" ht="12.75" outlineLevel="2">
      <c r="A72" s="62" t="s">
        <v>21</v>
      </c>
      <c r="B72" s="11">
        <v>7082.689659597001</v>
      </c>
      <c r="C72" s="84">
        <v>317.05326111399995</v>
      </c>
      <c r="D72" s="40">
        <f>_xlfn.IFERROR((C72/B72*100),0)</f>
        <v>4.476452821625394</v>
      </c>
      <c r="E72" s="11">
        <v>7463.769447545001</v>
      </c>
      <c r="F72" s="84">
        <v>522.4371559180001</v>
      </c>
      <c r="G72" s="21">
        <f>_xlfn.IFERROR((F72/E72*100),0)</f>
        <v>6.999642199422991</v>
      </c>
      <c r="H72" s="34">
        <f>IF(C72&lt;&gt;0,F72/C72*100-100," ")</f>
        <v>64.77898826284337</v>
      </c>
      <c r="I72" s="79"/>
      <c r="J72" s="81"/>
      <c r="K72" s="80"/>
    </row>
    <row r="73" spans="1:10" s="24" customFormat="1" ht="12.75">
      <c r="A73" s="15" t="s">
        <v>22</v>
      </c>
      <c r="B73" s="13">
        <v>6996.073753562001</v>
      </c>
      <c r="C73" s="85">
        <v>307.009238008</v>
      </c>
      <c r="D73" s="41">
        <f>_xlfn.IFERROR((C73/B73*100),0)</f>
        <v>4.388307625426168</v>
      </c>
      <c r="E73" s="13">
        <v>7339.537330894001</v>
      </c>
      <c r="F73" s="85">
        <v>508.5614710650001</v>
      </c>
      <c r="G73" s="22">
        <f>_xlfn.IFERROR((F73/E73*100),0)</f>
        <v>6.929067162371857</v>
      </c>
      <c r="H73" s="35">
        <f>IF(C73&lt;&gt;0,F73/C73*100-100," ")</f>
        <v>65.65021768229269</v>
      </c>
      <c r="I73" s="79"/>
      <c r="J73" s="82"/>
    </row>
    <row r="74" spans="1:10" s="24" customFormat="1" ht="12.75">
      <c r="A74" s="15" t="s">
        <v>23</v>
      </c>
      <c r="B74" s="13">
        <v>86.615906035</v>
      </c>
      <c r="C74" s="85">
        <v>9.768504359999998</v>
      </c>
      <c r="D74" s="41">
        <f>_xlfn.IFERROR((C74/B74*100),0)</f>
        <v>11.277956679287882</v>
      </c>
      <c r="E74" s="13">
        <v>124.23211665099998</v>
      </c>
      <c r="F74" s="85">
        <v>13.875684853000001</v>
      </c>
      <c r="G74" s="22">
        <f>_xlfn.IFERROR((F74/E74*100),0)</f>
        <v>11.16916078310118</v>
      </c>
      <c r="H74" s="35">
        <f>IF(C74&lt;&gt;0,F74/C74*100-100," ")</f>
        <v>42.04513139000127</v>
      </c>
      <c r="I74" s="79"/>
      <c r="J74" s="83"/>
    </row>
    <row r="75" spans="1:10" s="24" customFormat="1" ht="13.5" customHeight="1">
      <c r="A75" s="15" t="s">
        <v>69</v>
      </c>
      <c r="B75" s="13"/>
      <c r="C75" s="85"/>
      <c r="D75" s="41">
        <v>0</v>
      </c>
      <c r="E75" s="13"/>
      <c r="F75" s="85">
        <v>0</v>
      </c>
      <c r="G75" s="22">
        <v>0</v>
      </c>
      <c r="H75" s="35">
        <v>0</v>
      </c>
      <c r="I75" s="79"/>
      <c r="J75" s="82"/>
    </row>
    <row r="76" spans="1:9" s="24" customFormat="1" ht="13.5">
      <c r="A76" s="28" t="s">
        <v>24</v>
      </c>
      <c r="B76" s="19">
        <v>-3555.424112332008</v>
      </c>
      <c r="C76" s="90">
        <v>204.6783635089998</v>
      </c>
      <c r="D76" s="45">
        <f>_xlfn.IFERROR((C76/B76*100),0)</f>
        <v>-5.7567917931104695</v>
      </c>
      <c r="E76" s="19">
        <v>-4040.4006405989967</v>
      </c>
      <c r="F76" s="90">
        <v>-312.4180948149981</v>
      </c>
      <c r="G76" s="45">
        <f>_xlfn.IFERROR((F76/E76*100),0)</f>
        <v>7.7323543530742915</v>
      </c>
      <c r="H76" s="67">
        <f>IF(C76&lt;&gt;0,F76/C76*100-100," ")</f>
        <v>-252.63855419738144</v>
      </c>
      <c r="I76" s="79"/>
    </row>
    <row r="77" spans="1:9" s="24" customFormat="1" ht="5.25" customHeight="1">
      <c r="A77" s="15"/>
      <c r="B77" s="13"/>
      <c r="C77" s="13"/>
      <c r="D77" s="41"/>
      <c r="E77" s="13"/>
      <c r="F77" s="13"/>
      <c r="G77" s="22"/>
      <c r="H77" s="35"/>
      <c r="I77" s="79"/>
    </row>
    <row r="78" spans="1:9" s="24" customFormat="1" ht="25.5">
      <c r="A78" s="30" t="s">
        <v>25</v>
      </c>
      <c r="B78" s="13"/>
      <c r="C78" s="13"/>
      <c r="D78" s="46"/>
      <c r="E78" s="13"/>
      <c r="F78" s="13"/>
      <c r="G78" s="31"/>
      <c r="H78" s="37"/>
      <c r="I78" s="79"/>
    </row>
    <row r="79" spans="1:9" s="24" customFormat="1" ht="7.5" customHeight="1">
      <c r="A79" s="62"/>
      <c r="B79" s="13"/>
      <c r="C79" s="13"/>
      <c r="D79" s="40"/>
      <c r="E79" s="13"/>
      <c r="F79" s="13"/>
      <c r="G79" s="21"/>
      <c r="H79" s="34"/>
      <c r="I79" s="79"/>
    </row>
    <row r="80" spans="1:9" s="14" customFormat="1" ht="12.75" outlineLevel="2">
      <c r="A80" s="62" t="s">
        <v>26</v>
      </c>
      <c r="B80" s="11">
        <v>634.517681799</v>
      </c>
      <c r="C80" s="11">
        <v>3197.534218173805</v>
      </c>
      <c r="D80" s="40">
        <f aca="true" t="shared" si="6" ref="D80:D85">_xlfn.IFERROR((C80/B80*100),0)</f>
        <v>503.93146005136975</v>
      </c>
      <c r="E80" s="11">
        <v>648.981406406</v>
      </c>
      <c r="F80" s="11">
        <v>131.52286804200003</v>
      </c>
      <c r="G80" s="21">
        <f aca="true" t="shared" si="7" ref="G80:G92">_xlfn.IFERROR((F80/E80*100),0)</f>
        <v>20.26604564379767</v>
      </c>
      <c r="H80" s="34">
        <f aca="true" t="shared" si="8" ref="H80:H85">IF(C80&lt;&gt;0,F80/C80*100-100," ")</f>
        <v>-95.88674087381257</v>
      </c>
      <c r="I80" s="79"/>
    </row>
    <row r="81" spans="1:9" s="24" customFormat="1" ht="12.75" customHeight="1">
      <c r="A81" s="15" t="s">
        <v>27</v>
      </c>
      <c r="B81" s="13">
        <v>634.517681799</v>
      </c>
      <c r="C81" s="13">
        <v>3197.534218173805</v>
      </c>
      <c r="D81" s="41">
        <f t="shared" si="6"/>
        <v>503.93146005136975</v>
      </c>
      <c r="E81" s="13">
        <v>648.981406406</v>
      </c>
      <c r="F81" s="13">
        <v>131.52286804200003</v>
      </c>
      <c r="G81" s="22">
        <f t="shared" si="7"/>
        <v>20.26604564379767</v>
      </c>
      <c r="H81" s="35">
        <f t="shared" si="8"/>
        <v>-95.88674087381257</v>
      </c>
      <c r="I81" s="79"/>
    </row>
    <row r="82" spans="1:9" s="24" customFormat="1" ht="12.75" customHeight="1">
      <c r="A82" s="15" t="s">
        <v>28</v>
      </c>
      <c r="B82" s="13">
        <v>0</v>
      </c>
      <c r="C82" s="13">
        <v>0</v>
      </c>
      <c r="D82" s="41">
        <f t="shared" si="6"/>
        <v>0</v>
      </c>
      <c r="E82" s="13">
        <v>0</v>
      </c>
      <c r="F82" s="13">
        <v>0</v>
      </c>
      <c r="G82" s="22">
        <f t="shared" si="7"/>
        <v>0</v>
      </c>
      <c r="H82" s="35" t="str">
        <f t="shared" si="8"/>
        <v> </v>
      </c>
      <c r="I82" s="79"/>
    </row>
    <row r="83" spans="1:9" s="14" customFormat="1" ht="12.75" outlineLevel="2">
      <c r="A83" s="62" t="s">
        <v>29</v>
      </c>
      <c r="B83" s="11">
        <v>4189.941794131</v>
      </c>
      <c r="C83" s="11">
        <v>3251.0067346379997</v>
      </c>
      <c r="D83" s="40">
        <f t="shared" si="6"/>
        <v>77.59073739859107</v>
      </c>
      <c r="E83" s="11">
        <v>4689.3820470050005</v>
      </c>
      <c r="F83" s="11">
        <v>4390.53528283</v>
      </c>
      <c r="G83" s="21">
        <f t="shared" si="7"/>
        <v>93.62716108051237</v>
      </c>
      <c r="H83" s="34">
        <f t="shared" si="8"/>
        <v>35.051559138615175</v>
      </c>
      <c r="I83" s="79"/>
    </row>
    <row r="84" spans="1:9" s="24" customFormat="1" ht="15" customHeight="1">
      <c r="A84" s="15" t="s">
        <v>27</v>
      </c>
      <c r="B84" s="13">
        <v>2677.922474476</v>
      </c>
      <c r="C84" s="13">
        <v>160.32955748800003</v>
      </c>
      <c r="D84" s="47">
        <f t="shared" si="6"/>
        <v>5.9870873416293495</v>
      </c>
      <c r="E84" s="13">
        <v>-223.03164041799994</v>
      </c>
      <c r="F84" s="13">
        <v>30.399363389999998</v>
      </c>
      <c r="G84" s="22">
        <f t="shared" si="7"/>
        <v>-13.63006761418529</v>
      </c>
      <c r="H84" s="35">
        <f t="shared" si="8"/>
        <v>-81.03945157319151</v>
      </c>
      <c r="I84" s="79"/>
    </row>
    <row r="85" spans="1:9" s="24" customFormat="1" ht="12.75" customHeight="1">
      <c r="A85" s="15" t="s">
        <v>28</v>
      </c>
      <c r="B85" s="13">
        <v>1512.0193196550003</v>
      </c>
      <c r="C85" s="13">
        <v>3090.67717715</v>
      </c>
      <c r="D85" s="47">
        <f t="shared" si="6"/>
        <v>204.4072543897921</v>
      </c>
      <c r="E85" s="13">
        <v>4912.413687423001</v>
      </c>
      <c r="F85" s="13">
        <v>4360.13591944</v>
      </c>
      <c r="G85" s="22">
        <f t="shared" si="7"/>
        <v>88.75750693804618</v>
      </c>
      <c r="H85" s="35">
        <f t="shared" si="8"/>
        <v>41.073805820787925</v>
      </c>
      <c r="I85" s="79"/>
    </row>
    <row r="86" spans="1:9" s="24" customFormat="1" ht="6" customHeight="1">
      <c r="A86" s="15"/>
      <c r="B86" s="13"/>
      <c r="C86" s="13"/>
      <c r="D86" s="47"/>
      <c r="E86" s="13"/>
      <c r="F86" s="13"/>
      <c r="G86" s="22"/>
      <c r="H86" s="35"/>
      <c r="I86" s="79"/>
    </row>
    <row r="87" spans="1:9" s="10" customFormat="1" ht="12.75">
      <c r="A87" s="62" t="s">
        <v>30</v>
      </c>
      <c r="B87" s="11">
        <v>-250</v>
      </c>
      <c r="C87" s="11">
        <v>219.32955748800003</v>
      </c>
      <c r="D87" s="48"/>
      <c r="E87" s="11">
        <v>-255</v>
      </c>
      <c r="F87" s="11">
        <v>-26.82363661</v>
      </c>
      <c r="G87" s="48">
        <f t="shared" si="7"/>
        <v>10.519073180392159</v>
      </c>
      <c r="H87" s="54">
        <f aca="true" t="shared" si="9" ref="H87:H93">IF(C87&lt;&gt;0,F87/C87*100-100," ")</f>
        <v>-112.22983209249742</v>
      </c>
      <c r="I87" s="79"/>
    </row>
    <row r="88" spans="1:9" s="32" customFormat="1" ht="12.75" customHeight="1">
      <c r="A88" s="15" t="s">
        <v>31</v>
      </c>
      <c r="B88" s="57">
        <v>0</v>
      </c>
      <c r="C88" s="57">
        <v>1393.074818707</v>
      </c>
      <c r="D88" s="58">
        <f>_xlfn.IFERROR((C88/B88*100),0)</f>
        <v>0</v>
      </c>
      <c r="E88" s="57">
        <v>0</v>
      </c>
      <c r="F88" s="57">
        <v>0</v>
      </c>
      <c r="G88" s="49">
        <f t="shared" si="7"/>
        <v>0</v>
      </c>
      <c r="H88" s="55">
        <f t="shared" si="9"/>
        <v>-100</v>
      </c>
      <c r="I88" s="79"/>
    </row>
    <row r="89" spans="1:9" s="32" customFormat="1" ht="12.75" customHeight="1">
      <c r="A89" s="15" t="s">
        <v>32</v>
      </c>
      <c r="B89" s="57">
        <v>250</v>
      </c>
      <c r="C89" s="57">
        <v>1173.745261219</v>
      </c>
      <c r="D89" s="58">
        <f>_xlfn.IFERROR((C89/B89*100),0)</f>
        <v>469.4981044876</v>
      </c>
      <c r="E89" s="57">
        <v>255</v>
      </c>
      <c r="F89" s="57">
        <v>26.82363661</v>
      </c>
      <c r="G89" s="49">
        <f t="shared" si="7"/>
        <v>10.519073180392159</v>
      </c>
      <c r="H89" s="55">
        <f t="shared" si="9"/>
        <v>-97.71469691965852</v>
      </c>
      <c r="I89" s="79"/>
    </row>
    <row r="90" spans="1:9" s="32" customFormat="1" ht="6.75" customHeight="1">
      <c r="A90" s="66"/>
      <c r="B90" s="57"/>
      <c r="C90" s="57"/>
      <c r="D90" s="58"/>
      <c r="E90" s="57"/>
      <c r="F90" s="57"/>
      <c r="G90" s="49"/>
      <c r="H90" s="55" t="str">
        <f t="shared" si="9"/>
        <v> </v>
      </c>
      <c r="I90" s="79"/>
    </row>
    <row r="91" spans="1:9" s="32" customFormat="1" ht="12.75">
      <c r="A91" s="62" t="s">
        <v>33</v>
      </c>
      <c r="B91" s="59">
        <v>3220.574777986</v>
      </c>
      <c r="C91" s="59">
        <v>3208.499680824805</v>
      </c>
      <c r="D91" s="60">
        <f>_xlfn.IFERROR((C91/B91*100),0)</f>
        <v>99.62506390959362</v>
      </c>
      <c r="E91" s="59">
        <v>3220.574777986</v>
      </c>
      <c r="F91" s="59">
        <v>0</v>
      </c>
      <c r="G91" s="50">
        <f t="shared" si="7"/>
        <v>0</v>
      </c>
      <c r="H91" s="56">
        <f t="shared" si="9"/>
        <v>-100</v>
      </c>
      <c r="I91" s="79"/>
    </row>
    <row r="92" spans="1:9" s="32" customFormat="1" ht="12.75">
      <c r="A92" s="12" t="s">
        <v>66</v>
      </c>
      <c r="B92" s="57">
        <v>3220.574777986</v>
      </c>
      <c r="C92" s="57">
        <v>3208.499680824805</v>
      </c>
      <c r="D92" s="58">
        <f>_xlfn.IFERROR((C92/B92*100),0)</f>
        <v>99.62506390959362</v>
      </c>
      <c r="E92" s="57">
        <v>3220.574777986</v>
      </c>
      <c r="F92" s="57">
        <v>0</v>
      </c>
      <c r="G92" s="49">
        <f t="shared" si="7"/>
        <v>0</v>
      </c>
      <c r="H92" s="55">
        <f t="shared" si="9"/>
        <v>-100</v>
      </c>
      <c r="I92" s="79"/>
    </row>
    <row r="93" spans="2:9" s="32" customFormat="1" ht="7.5" customHeight="1">
      <c r="B93" s="57"/>
      <c r="C93" s="57"/>
      <c r="D93" s="58"/>
      <c r="E93" s="57"/>
      <c r="F93" s="57"/>
      <c r="G93" s="49"/>
      <c r="H93" s="55" t="str">
        <f t="shared" si="9"/>
        <v> </v>
      </c>
      <c r="I93" s="79"/>
    </row>
    <row r="94" spans="1:9" s="32" customFormat="1" ht="12.75" customHeight="1" hidden="1">
      <c r="A94" s="10" t="s">
        <v>34</v>
      </c>
      <c r="B94" s="59">
        <v>-7.275957614183426E-12</v>
      </c>
      <c r="C94" s="59">
        <v>258.1508799731944</v>
      </c>
      <c r="D94" s="60"/>
      <c r="E94" s="59">
        <v>0</v>
      </c>
      <c r="F94" s="59">
        <v>3817.9183650440004</v>
      </c>
      <c r="G94" s="49"/>
      <c r="H94" s="56"/>
      <c r="I94" s="79"/>
    </row>
    <row r="95" spans="2:9" ht="14.25">
      <c r="B95" s="61"/>
      <c r="C95" s="61"/>
      <c r="D95" s="61"/>
      <c r="E95" s="61"/>
      <c r="F95" s="61">
        <f>IF($A95="","",#REF!)</f>
      </c>
      <c r="I95" s="79"/>
    </row>
    <row r="96" spans="1:9" ht="15">
      <c r="A96" s="4" t="s">
        <v>93</v>
      </c>
      <c r="B96" s="61"/>
      <c r="C96" s="61"/>
      <c r="D96" s="61"/>
      <c r="E96" s="61"/>
      <c r="F96" s="9"/>
      <c r="I96" s="79"/>
    </row>
    <row r="97" spans="1:12" ht="14.25">
      <c r="A97" s="38" t="s">
        <v>65</v>
      </c>
      <c r="B97" s="61"/>
      <c r="C97" s="61"/>
      <c r="D97" s="61"/>
      <c r="E97" s="61"/>
      <c r="F97" s="9"/>
      <c r="G97" s="71"/>
      <c r="H97" s="71"/>
      <c r="I97" s="79"/>
      <c r="J97" s="71"/>
      <c r="K97" s="71"/>
      <c r="L97" s="71"/>
    </row>
    <row r="98" spans="2:12" ht="14.25">
      <c r="B98" s="61"/>
      <c r="C98" s="61"/>
      <c r="D98" s="61"/>
      <c r="E98" s="61"/>
      <c r="G98" s="71"/>
      <c r="H98" s="71"/>
      <c r="I98" s="79"/>
      <c r="J98" s="71"/>
      <c r="K98" s="71"/>
      <c r="L98" s="71"/>
    </row>
    <row r="99" spans="2:12" ht="14.25">
      <c r="B99" s="61"/>
      <c r="C99" s="61"/>
      <c r="D99" s="61"/>
      <c r="E99" s="61"/>
      <c r="G99" s="71"/>
      <c r="H99" s="71"/>
      <c r="I99" s="72"/>
      <c r="J99" s="71"/>
      <c r="K99" s="71"/>
      <c r="L99" s="71"/>
    </row>
    <row r="100" spans="2:12" ht="14.25">
      <c r="B100" s="61"/>
      <c r="C100" s="61"/>
      <c r="D100" s="61"/>
      <c r="E100" s="61"/>
      <c r="G100" s="71"/>
      <c r="H100" s="71"/>
      <c r="I100" s="72"/>
      <c r="J100" s="71"/>
      <c r="K100" s="71"/>
      <c r="L100" s="71"/>
    </row>
    <row r="101" spans="2:12" ht="14.25">
      <c r="B101" s="61"/>
      <c r="C101" s="61"/>
      <c r="D101" s="61"/>
      <c r="E101" s="61"/>
      <c r="G101" s="71"/>
      <c r="H101" s="71"/>
      <c r="I101" s="72"/>
      <c r="J101" s="71"/>
      <c r="K101" s="71"/>
      <c r="L101" s="71"/>
    </row>
    <row r="102" spans="2:12" ht="14.25">
      <c r="B102" s="61"/>
      <c r="C102" s="61"/>
      <c r="D102" s="61"/>
      <c r="E102" s="61"/>
      <c r="G102" s="71"/>
      <c r="H102" s="71"/>
      <c r="I102" s="72"/>
      <c r="J102" s="71"/>
      <c r="K102" s="71"/>
      <c r="L102" s="71"/>
    </row>
    <row r="103" spans="2:12" ht="14.25">
      <c r="B103" s="61"/>
      <c r="C103" s="61"/>
      <c r="D103" s="61"/>
      <c r="E103" s="61"/>
      <c r="G103" s="71"/>
      <c r="H103" s="71"/>
      <c r="I103" s="72"/>
      <c r="J103" s="71"/>
      <c r="K103" s="71"/>
      <c r="L103" s="71"/>
    </row>
    <row r="104" spans="2:12" ht="14.25">
      <c r="B104" s="61"/>
      <c r="C104" s="61"/>
      <c r="D104" s="61"/>
      <c r="E104" s="61"/>
      <c r="G104" s="71"/>
      <c r="H104" s="71"/>
      <c r="I104" s="72"/>
      <c r="J104" s="71"/>
      <c r="K104" s="71"/>
      <c r="L104" s="71"/>
    </row>
    <row r="105" spans="2:12" ht="14.25">
      <c r="B105" s="61"/>
      <c r="C105" s="61"/>
      <c r="D105" s="61"/>
      <c r="E105" s="61"/>
      <c r="G105" s="71"/>
      <c r="H105" s="71"/>
      <c r="I105" s="72"/>
      <c r="J105" s="71"/>
      <c r="K105" s="71"/>
      <c r="L105" s="71"/>
    </row>
    <row r="106" spans="2:12" ht="14.25">
      <c r="B106" s="61"/>
      <c r="C106" s="61"/>
      <c r="D106" s="61"/>
      <c r="E106" s="61"/>
      <c r="G106" s="71"/>
      <c r="H106" s="71"/>
      <c r="I106" s="72"/>
      <c r="J106" s="71"/>
      <c r="K106" s="71"/>
      <c r="L106" s="71"/>
    </row>
    <row r="107" spans="2:12" ht="14.25">
      <c r="B107" s="61"/>
      <c r="C107" s="61"/>
      <c r="D107" s="61"/>
      <c r="E107" s="61"/>
      <c r="G107" s="71"/>
      <c r="H107" s="71"/>
      <c r="I107" s="75"/>
      <c r="J107" s="71"/>
      <c r="K107" s="71"/>
      <c r="L107" s="71"/>
    </row>
    <row r="108" spans="7:12" ht="14.25">
      <c r="G108" s="71"/>
      <c r="H108" s="71"/>
      <c r="I108" s="72"/>
      <c r="J108" s="71"/>
      <c r="K108" s="71"/>
      <c r="L108" s="71"/>
    </row>
    <row r="109" spans="7:12" ht="14.25">
      <c r="G109" s="71"/>
      <c r="H109" s="71"/>
      <c r="I109" s="72"/>
      <c r="J109" s="71"/>
      <c r="K109" s="71"/>
      <c r="L109" s="71"/>
    </row>
    <row r="110" spans="7:12" ht="14.25">
      <c r="G110" s="71"/>
      <c r="H110" s="71"/>
      <c r="I110" s="72"/>
      <c r="J110" s="71"/>
      <c r="K110" s="71"/>
      <c r="L110" s="71"/>
    </row>
    <row r="111" spans="7:12" ht="14.25">
      <c r="G111" s="71"/>
      <c r="H111" s="71"/>
      <c r="I111" s="72"/>
      <c r="J111" s="71"/>
      <c r="K111" s="71"/>
      <c r="L111" s="71"/>
    </row>
    <row r="112" spans="7:12" ht="14.25">
      <c r="G112" s="71"/>
      <c r="H112" s="71"/>
      <c r="I112" s="72"/>
      <c r="J112" s="71"/>
      <c r="K112" s="71"/>
      <c r="L112" s="71"/>
    </row>
    <row r="113" spans="7:12" ht="14.25">
      <c r="G113" s="71"/>
      <c r="H113" s="71"/>
      <c r="I113" s="72"/>
      <c r="J113" s="71"/>
      <c r="K113" s="71"/>
      <c r="L113" s="71"/>
    </row>
    <row r="114" spans="7:12" ht="14.25">
      <c r="G114" s="71"/>
      <c r="H114" s="71"/>
      <c r="I114" s="72"/>
      <c r="J114" s="71"/>
      <c r="K114" s="71"/>
      <c r="L114" s="71"/>
    </row>
    <row r="115" spans="7:12" ht="14.25">
      <c r="G115" s="71"/>
      <c r="H115" s="71"/>
      <c r="I115" s="71"/>
      <c r="J115" s="71"/>
      <c r="K115" s="71"/>
      <c r="L115" s="71"/>
    </row>
    <row r="116" spans="7:12" ht="14.25">
      <c r="G116" s="71"/>
      <c r="H116" s="71"/>
      <c r="I116" s="71"/>
      <c r="J116" s="71"/>
      <c r="K116" s="71"/>
      <c r="L116" s="71"/>
    </row>
    <row r="117" spans="7:12" ht="14.25">
      <c r="G117" s="71"/>
      <c r="H117" s="71"/>
      <c r="I117" s="71"/>
      <c r="J117" s="71"/>
      <c r="K117" s="71"/>
      <c r="L117" s="71"/>
    </row>
    <row r="118" spans="7:12" ht="14.25">
      <c r="G118" s="71"/>
      <c r="H118" s="71"/>
      <c r="I118" s="71"/>
      <c r="J118" s="71"/>
      <c r="K118" s="71"/>
      <c r="L118" s="71"/>
    </row>
    <row r="119" spans="7:12" ht="14.25">
      <c r="G119" s="71"/>
      <c r="H119" s="71"/>
      <c r="I119" s="71"/>
      <c r="J119" s="71"/>
      <c r="K119" s="71"/>
      <c r="L119" s="71"/>
    </row>
    <row r="120" spans="7:12" ht="14.25">
      <c r="G120" s="71"/>
      <c r="H120" s="71"/>
      <c r="I120" s="71"/>
      <c r="J120" s="71"/>
      <c r="K120" s="71"/>
      <c r="L120" s="71"/>
    </row>
    <row r="121" spans="7:12" ht="14.25">
      <c r="G121" s="71"/>
      <c r="H121" s="71"/>
      <c r="I121" s="71"/>
      <c r="J121" s="71"/>
      <c r="K121" s="71"/>
      <c r="L121" s="71"/>
    </row>
    <row r="122" spans="7:12" ht="14.25">
      <c r="G122" s="71"/>
      <c r="H122" s="71"/>
      <c r="I122" s="71"/>
      <c r="J122" s="71"/>
      <c r="K122" s="71"/>
      <c r="L122" s="71"/>
    </row>
    <row r="123" spans="7:12" ht="14.25">
      <c r="G123" s="71"/>
      <c r="H123" s="71"/>
      <c r="I123" s="71"/>
      <c r="J123" s="71"/>
      <c r="K123" s="71"/>
      <c r="L123" s="71"/>
    </row>
    <row r="124" spans="7:12" ht="14.25">
      <c r="G124" s="71"/>
      <c r="H124" s="71"/>
      <c r="I124" s="71"/>
      <c r="J124" s="71"/>
      <c r="K124" s="71"/>
      <c r="L124" s="71"/>
    </row>
    <row r="125" spans="7:12" ht="14.25">
      <c r="G125" s="71"/>
      <c r="H125" s="71"/>
      <c r="I125" s="71"/>
      <c r="J125" s="71"/>
      <c r="K125" s="71"/>
      <c r="L125" s="71"/>
    </row>
    <row r="126" spans="7:12" ht="14.25">
      <c r="G126" s="71"/>
      <c r="H126" s="71"/>
      <c r="I126" s="71"/>
      <c r="J126" s="71"/>
      <c r="K126" s="71"/>
      <c r="L126" s="71"/>
    </row>
    <row r="127" spans="7:12" ht="14.25">
      <c r="G127" s="71"/>
      <c r="H127" s="71"/>
      <c r="I127" s="71"/>
      <c r="J127" s="71"/>
      <c r="K127" s="71"/>
      <c r="L127" s="71"/>
    </row>
    <row r="128" spans="7:12" ht="14.25">
      <c r="G128" s="71"/>
      <c r="H128" s="71"/>
      <c r="I128" s="71"/>
      <c r="J128" s="71"/>
      <c r="K128" s="71"/>
      <c r="L128" s="71"/>
    </row>
    <row r="129" spans="7:12" ht="14.25">
      <c r="G129" s="71"/>
      <c r="H129" s="71"/>
      <c r="I129" s="71"/>
      <c r="J129" s="71"/>
      <c r="K129" s="71"/>
      <c r="L129" s="71"/>
    </row>
    <row r="130" spans="7:12" ht="14.25">
      <c r="G130" s="71"/>
      <c r="H130" s="71"/>
      <c r="I130" s="71"/>
      <c r="J130" s="71"/>
      <c r="K130" s="71"/>
      <c r="L130" s="71"/>
    </row>
  </sheetData>
  <sheetProtection/>
  <mergeCells count="12">
    <mergeCell ref="C8:C9"/>
    <mergeCell ref="D8:D9"/>
    <mergeCell ref="A2:H2"/>
    <mergeCell ref="A3:H3"/>
    <mergeCell ref="A5:H5"/>
    <mergeCell ref="A6:H6"/>
    <mergeCell ref="E8:E9"/>
    <mergeCell ref="F8:F9"/>
    <mergeCell ref="G8:G9"/>
    <mergeCell ref="H8:H9"/>
    <mergeCell ref="A8:A9"/>
    <mergeCell ref="B8:B9"/>
  </mergeCells>
  <printOptions horizontalCentered="1"/>
  <pageMargins left="0.7086614173228347" right="0.7086614173228347" top="0.09" bottom="0.09" header="0.08" footer="0.13"/>
  <pageSetup fitToHeight="0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99"/>
  <sheetViews>
    <sheetView showGridLines="0" zoomScalePageLayoutView="0" workbookViewId="0" topLeftCell="A46">
      <selection activeCell="A99" sqref="A99"/>
    </sheetView>
  </sheetViews>
  <sheetFormatPr defaultColWidth="11.00390625" defaultRowHeight="14.25" outlineLevelRow="2"/>
  <cols>
    <col min="1" max="1" width="46.00390625" style="5" customWidth="1"/>
    <col min="2" max="2" width="6.875" style="5" bestFit="1" customWidth="1"/>
    <col min="3" max="3" width="6.875" style="5" customWidth="1"/>
    <col min="4" max="5" width="6.875" style="5" hidden="1" customWidth="1"/>
    <col min="6" max="6" width="7.00390625" style="93" hidden="1" customWidth="1"/>
    <col min="7" max="8" width="7.25390625" style="5" hidden="1" customWidth="1"/>
    <col min="9" max="10" width="6.25390625" style="5" hidden="1" customWidth="1"/>
    <col min="11" max="11" width="7.125" style="5" hidden="1" customWidth="1"/>
    <col min="12" max="12" width="6.25390625" style="5" hidden="1" customWidth="1"/>
    <col min="13" max="13" width="6.50390625" style="5" hidden="1" customWidth="1"/>
    <col min="14" max="14" width="10.125" style="5" customWidth="1"/>
    <col min="15" max="16384" width="11.00390625" style="5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118" t="s">
        <v>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8.75" customHeight="1">
      <c r="A3" s="119" t="s">
        <v>37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7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8.75" customHeight="1">
      <c r="A5" s="118" t="s">
        <v>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246" ht="18.75">
      <c r="A6" s="118" t="s">
        <v>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</row>
    <row r="7" spans="1:14" ht="6" customHeight="1" thickBot="1">
      <c r="A7" s="7"/>
      <c r="B7" s="7"/>
      <c r="C7" s="7"/>
      <c r="D7" s="7"/>
      <c r="E7" s="7"/>
      <c r="G7" s="7"/>
      <c r="H7" s="7"/>
      <c r="N7" s="7"/>
    </row>
    <row r="8" spans="1:14" s="8" customFormat="1" ht="16.5" customHeight="1">
      <c r="A8" s="124" t="s">
        <v>1</v>
      </c>
      <c r="B8" s="122" t="s">
        <v>71</v>
      </c>
      <c r="C8" s="122" t="s">
        <v>72</v>
      </c>
      <c r="D8" s="122" t="s">
        <v>73</v>
      </c>
      <c r="E8" s="122" t="s">
        <v>74</v>
      </c>
      <c r="F8" s="122" t="s">
        <v>75</v>
      </c>
      <c r="G8" s="122" t="s">
        <v>76</v>
      </c>
      <c r="H8" s="122" t="s">
        <v>77</v>
      </c>
      <c r="I8" s="122" t="s">
        <v>78</v>
      </c>
      <c r="J8" s="122" t="s">
        <v>79</v>
      </c>
      <c r="K8" s="122" t="s">
        <v>80</v>
      </c>
      <c r="L8" s="122" t="s">
        <v>81</v>
      </c>
      <c r="M8" s="122" t="s">
        <v>82</v>
      </c>
      <c r="N8" s="122" t="s">
        <v>83</v>
      </c>
    </row>
    <row r="9" spans="1:14" s="8" customFormat="1" ht="23.25" customHeight="1" thickBot="1">
      <c r="A9" s="125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1:14" s="10" customFormat="1" ht="12.75">
      <c r="A10" s="94" t="s">
        <v>7</v>
      </c>
      <c r="B10" s="11">
        <v>2518.6119381350004</v>
      </c>
      <c r="C10" s="11">
        <v>2807.4034289740002</v>
      </c>
      <c r="D10" s="11"/>
      <c r="E10" s="11"/>
      <c r="F10" s="95"/>
      <c r="G10" s="95"/>
      <c r="H10" s="95"/>
      <c r="I10" s="95"/>
      <c r="J10" s="95"/>
      <c r="K10" s="95"/>
      <c r="L10" s="95">
        <v>0</v>
      </c>
      <c r="M10" s="95">
        <v>0</v>
      </c>
      <c r="N10" s="96">
        <f>+SUM(B10:M10)</f>
        <v>5326.015367109001</v>
      </c>
    </row>
    <row r="11" spans="1:14" s="10" customFormat="1" ht="6.75" customHeight="1">
      <c r="A11" s="94"/>
      <c r="B11" s="114"/>
      <c r="C11" s="114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</row>
    <row r="12" spans="1:17" s="10" customFormat="1" ht="14.25" outlineLevel="1">
      <c r="A12" s="10" t="s">
        <v>84</v>
      </c>
      <c r="B12" s="11">
        <v>1981.1120913250002</v>
      </c>
      <c r="C12" s="11">
        <v>1689.8443693860002</v>
      </c>
      <c r="D12" s="11"/>
      <c r="E12" s="11"/>
      <c r="F12" s="96"/>
      <c r="G12" s="96"/>
      <c r="H12" s="96"/>
      <c r="I12" s="96"/>
      <c r="J12" s="96"/>
      <c r="K12" s="96"/>
      <c r="L12" s="96">
        <v>0</v>
      </c>
      <c r="M12" s="96">
        <v>0</v>
      </c>
      <c r="N12" s="96">
        <f>+SUM(B12:M12)</f>
        <v>3670.9564607110005</v>
      </c>
      <c r="O12" s="76"/>
      <c r="P12" s="97"/>
      <c r="Q12" s="76"/>
    </row>
    <row r="13" spans="1:16" s="24" customFormat="1" ht="6" customHeight="1">
      <c r="A13" s="12"/>
      <c r="B13" s="115"/>
      <c r="C13" s="115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10"/>
      <c r="P13" s="10"/>
    </row>
    <row r="14" spans="1:16" s="14" customFormat="1" ht="12.75" outlineLevel="2">
      <c r="A14" s="10" t="s">
        <v>8</v>
      </c>
      <c r="B14" s="11">
        <v>152.482808861</v>
      </c>
      <c r="C14" s="11">
        <v>509.97408698000004</v>
      </c>
      <c r="D14" s="11"/>
      <c r="E14" s="11"/>
      <c r="F14" s="96"/>
      <c r="G14" s="96"/>
      <c r="H14" s="96"/>
      <c r="I14" s="96"/>
      <c r="J14" s="96"/>
      <c r="K14" s="96"/>
      <c r="L14" s="96">
        <v>0</v>
      </c>
      <c r="M14" s="96">
        <v>0</v>
      </c>
      <c r="N14" s="96">
        <f>+SUM(B14:M14)</f>
        <v>662.456895841</v>
      </c>
      <c r="P14" s="10"/>
    </row>
    <row r="15" spans="1:16" s="24" customFormat="1" ht="8.25" customHeight="1">
      <c r="A15" s="12"/>
      <c r="B15" s="115"/>
      <c r="C15" s="115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P15" s="10"/>
    </row>
    <row r="16" spans="1:16" s="14" customFormat="1" ht="12.75" outlineLevel="2">
      <c r="A16" s="10" t="s">
        <v>2</v>
      </c>
      <c r="B16" s="11">
        <v>68.606051839</v>
      </c>
      <c r="C16" s="11">
        <v>118.683213918</v>
      </c>
      <c r="D16" s="11"/>
      <c r="E16" s="11"/>
      <c r="F16" s="96"/>
      <c r="G16" s="96"/>
      <c r="H16" s="96"/>
      <c r="I16" s="96"/>
      <c r="J16" s="96"/>
      <c r="K16" s="96"/>
      <c r="L16" s="96">
        <v>0</v>
      </c>
      <c r="M16" s="96">
        <v>0</v>
      </c>
      <c r="N16" s="96">
        <f aca="true" t="shared" si="0" ref="N16:N33">+SUM(B16:M16)</f>
        <v>187.289265757</v>
      </c>
      <c r="P16" s="10"/>
    </row>
    <row r="17" spans="1:16" s="24" customFormat="1" ht="12.75" customHeight="1" hidden="1">
      <c r="A17" s="12" t="s">
        <v>9</v>
      </c>
      <c r="B17" s="13">
        <v>1.2959559999999999</v>
      </c>
      <c r="C17" s="13">
        <v>18.272828</v>
      </c>
      <c r="D17" s="98"/>
      <c r="E17" s="13"/>
      <c r="F17" s="51"/>
      <c r="G17" s="51"/>
      <c r="H17" s="51"/>
      <c r="I17" s="51"/>
      <c r="J17" s="51"/>
      <c r="K17" s="51"/>
      <c r="L17" s="51">
        <v>0</v>
      </c>
      <c r="M17" s="51">
        <v>0</v>
      </c>
      <c r="N17" s="51">
        <f t="shared" si="0"/>
        <v>19.568784</v>
      </c>
      <c r="P17" s="10"/>
    </row>
    <row r="18" spans="1:16" s="24" customFormat="1" ht="12.75" customHeight="1" hidden="1">
      <c r="A18" s="12" t="s">
        <v>48</v>
      </c>
      <c r="B18" s="115">
        <v>0</v>
      </c>
      <c r="C18" s="115">
        <v>0</v>
      </c>
      <c r="D18" s="51"/>
      <c r="E18" s="51"/>
      <c r="F18" s="51"/>
      <c r="G18" s="51"/>
      <c r="H18" s="51"/>
      <c r="I18" s="51"/>
      <c r="J18" s="51"/>
      <c r="K18" s="51"/>
      <c r="L18" s="51">
        <v>0</v>
      </c>
      <c r="M18" s="51">
        <v>0</v>
      </c>
      <c r="N18" s="51">
        <f t="shared" si="0"/>
        <v>0</v>
      </c>
      <c r="P18" s="10"/>
    </row>
    <row r="19" spans="1:16" s="24" customFormat="1" ht="12.75" customHeight="1" hidden="1">
      <c r="A19" s="12" t="s">
        <v>49</v>
      </c>
      <c r="B19" s="115">
        <v>1.2959559999999999</v>
      </c>
      <c r="C19" s="115">
        <v>18.272828</v>
      </c>
      <c r="D19" s="51"/>
      <c r="E19" s="51"/>
      <c r="F19" s="51"/>
      <c r="G19" s="51"/>
      <c r="H19" s="51"/>
      <c r="I19" s="51"/>
      <c r="J19" s="51"/>
      <c r="K19" s="51"/>
      <c r="L19" s="51">
        <v>0</v>
      </c>
      <c r="M19" s="51">
        <v>0</v>
      </c>
      <c r="N19" s="51">
        <f t="shared" si="0"/>
        <v>19.568784</v>
      </c>
      <c r="P19" s="10"/>
    </row>
    <row r="20" spans="1:16" s="24" customFormat="1" ht="12.75" customHeight="1" hidden="1">
      <c r="A20" s="12" t="s">
        <v>10</v>
      </c>
      <c r="B20" s="13">
        <v>9.266060706000001</v>
      </c>
      <c r="C20" s="13">
        <v>0</v>
      </c>
      <c r="D20" s="98"/>
      <c r="E20" s="13"/>
      <c r="F20" s="51"/>
      <c r="G20" s="51"/>
      <c r="H20" s="51"/>
      <c r="I20" s="51"/>
      <c r="J20" s="51"/>
      <c r="K20" s="51"/>
      <c r="L20" s="51">
        <v>0</v>
      </c>
      <c r="M20" s="51">
        <v>0</v>
      </c>
      <c r="N20" s="51">
        <f t="shared" si="0"/>
        <v>9.266060706000001</v>
      </c>
      <c r="P20" s="10"/>
    </row>
    <row r="21" spans="1:16" s="24" customFormat="1" ht="12.75" customHeight="1" hidden="1">
      <c r="A21" s="12" t="s">
        <v>48</v>
      </c>
      <c r="B21" s="115">
        <v>0</v>
      </c>
      <c r="C21" s="115">
        <v>0</v>
      </c>
      <c r="D21" s="51"/>
      <c r="E21" s="51"/>
      <c r="F21" s="51"/>
      <c r="G21" s="51"/>
      <c r="H21" s="51"/>
      <c r="I21" s="51"/>
      <c r="J21" s="51"/>
      <c r="K21" s="51"/>
      <c r="L21" s="51">
        <v>0</v>
      </c>
      <c r="M21" s="51">
        <v>0</v>
      </c>
      <c r="N21" s="51">
        <f t="shared" si="0"/>
        <v>0</v>
      </c>
      <c r="P21" s="10"/>
    </row>
    <row r="22" spans="1:16" s="24" customFormat="1" ht="12.75" customHeight="1" hidden="1">
      <c r="A22" s="12" t="s">
        <v>49</v>
      </c>
      <c r="B22" s="115">
        <v>9.266060706000001</v>
      </c>
      <c r="C22" s="115">
        <v>0</v>
      </c>
      <c r="D22" s="51"/>
      <c r="E22" s="51"/>
      <c r="F22" s="51"/>
      <c r="G22" s="51"/>
      <c r="H22" s="51"/>
      <c r="I22" s="51"/>
      <c r="J22" s="51"/>
      <c r="K22" s="51"/>
      <c r="L22" s="51">
        <v>0</v>
      </c>
      <c r="M22" s="51">
        <v>0</v>
      </c>
      <c r="N22" s="51">
        <f t="shared" si="0"/>
        <v>9.266060706000001</v>
      </c>
      <c r="P22" s="10"/>
    </row>
    <row r="23" spans="1:16" s="24" customFormat="1" ht="12.75" customHeight="1" hidden="1">
      <c r="A23" s="12" t="s">
        <v>11</v>
      </c>
      <c r="B23" s="13">
        <v>58.04403513300001</v>
      </c>
      <c r="C23" s="13">
        <v>100.410385918</v>
      </c>
      <c r="D23" s="98"/>
      <c r="E23" s="13"/>
      <c r="F23" s="51"/>
      <c r="G23" s="51"/>
      <c r="H23" s="51"/>
      <c r="I23" s="51"/>
      <c r="J23" s="51"/>
      <c r="K23" s="51"/>
      <c r="L23" s="51">
        <v>0</v>
      </c>
      <c r="M23" s="51">
        <v>0</v>
      </c>
      <c r="N23" s="51">
        <f t="shared" si="0"/>
        <v>158.454421051</v>
      </c>
      <c r="P23" s="10"/>
    </row>
    <row r="24" spans="1:16" s="24" customFormat="1" ht="12.75" customHeight="1" hidden="1">
      <c r="A24" s="12" t="s">
        <v>48</v>
      </c>
      <c r="B24" s="115">
        <v>58.04403513300001</v>
      </c>
      <c r="C24" s="115">
        <v>100.410385918</v>
      </c>
      <c r="D24" s="51"/>
      <c r="E24" s="51"/>
      <c r="F24" s="51"/>
      <c r="G24" s="51"/>
      <c r="H24" s="51"/>
      <c r="I24" s="51"/>
      <c r="J24" s="51"/>
      <c r="K24" s="51"/>
      <c r="L24" s="51">
        <v>0</v>
      </c>
      <c r="M24" s="51">
        <v>0</v>
      </c>
      <c r="N24" s="51">
        <f t="shared" si="0"/>
        <v>158.454421051</v>
      </c>
      <c r="P24" s="10"/>
    </row>
    <row r="25" spans="1:16" s="24" customFormat="1" ht="12.75" customHeight="1" hidden="1">
      <c r="A25" s="12" t="s">
        <v>49</v>
      </c>
      <c r="B25" s="115">
        <v>0</v>
      </c>
      <c r="C25" s="115">
        <v>0</v>
      </c>
      <c r="D25" s="51"/>
      <c r="E25" s="51"/>
      <c r="F25" s="51"/>
      <c r="G25" s="51"/>
      <c r="H25" s="51"/>
      <c r="I25" s="51"/>
      <c r="J25" s="51"/>
      <c r="K25" s="51"/>
      <c r="L25" s="51">
        <v>0</v>
      </c>
      <c r="M25" s="51">
        <v>0</v>
      </c>
      <c r="N25" s="51">
        <f t="shared" si="0"/>
        <v>0</v>
      </c>
      <c r="P25" s="10"/>
    </row>
    <row r="26" spans="1:16" s="14" customFormat="1" ht="12.75" outlineLevel="2">
      <c r="A26" s="10" t="s">
        <v>12</v>
      </c>
      <c r="B26" s="11">
        <v>316.41098610999995</v>
      </c>
      <c r="C26" s="11">
        <v>488.90175869</v>
      </c>
      <c r="D26" s="11"/>
      <c r="E26" s="11"/>
      <c r="F26" s="96"/>
      <c r="G26" s="96"/>
      <c r="H26" s="96"/>
      <c r="I26" s="96"/>
      <c r="J26" s="96"/>
      <c r="K26" s="96"/>
      <c r="L26" s="96">
        <v>0</v>
      </c>
      <c r="M26" s="96">
        <v>0</v>
      </c>
      <c r="N26" s="96">
        <f t="shared" si="0"/>
        <v>805.3127448</v>
      </c>
      <c r="O26" s="10"/>
      <c r="P26" s="10"/>
    </row>
    <row r="27" spans="1:16" s="24" customFormat="1" ht="12.75">
      <c r="A27" s="12" t="s">
        <v>13</v>
      </c>
      <c r="B27" s="13">
        <v>71.91002992199999</v>
      </c>
      <c r="C27" s="13">
        <v>211.757342374</v>
      </c>
      <c r="D27" s="13"/>
      <c r="E27" s="13"/>
      <c r="F27" s="51"/>
      <c r="G27" s="51"/>
      <c r="H27" s="51"/>
      <c r="I27" s="51"/>
      <c r="J27" s="51"/>
      <c r="K27" s="51"/>
      <c r="L27" s="51">
        <v>0</v>
      </c>
      <c r="M27" s="51">
        <v>0</v>
      </c>
      <c r="N27" s="51">
        <f t="shared" si="0"/>
        <v>283.667372296</v>
      </c>
      <c r="O27" s="10"/>
      <c r="P27" s="10"/>
    </row>
    <row r="28" spans="1:16" s="24" customFormat="1" ht="14.25" customHeight="1" hidden="1">
      <c r="A28" s="12" t="s">
        <v>40</v>
      </c>
      <c r="B28" s="13">
        <v>0</v>
      </c>
      <c r="C28" s="13">
        <v>205.627462165</v>
      </c>
      <c r="D28" s="13"/>
      <c r="E28" s="13"/>
      <c r="F28" s="51"/>
      <c r="G28" s="51"/>
      <c r="H28" s="51"/>
      <c r="I28" s="51"/>
      <c r="J28" s="51"/>
      <c r="K28" s="51"/>
      <c r="L28" s="51">
        <v>0</v>
      </c>
      <c r="M28" s="51">
        <v>0</v>
      </c>
      <c r="N28" s="51">
        <f t="shared" si="0"/>
        <v>205.627462165</v>
      </c>
      <c r="O28" s="10"/>
      <c r="P28" s="10"/>
    </row>
    <row r="29" spans="1:16" s="24" customFormat="1" ht="14.25" customHeight="1" hidden="1">
      <c r="A29" s="99" t="s">
        <v>38</v>
      </c>
      <c r="B29" s="13">
        <v>71.910029922</v>
      </c>
      <c r="C29" s="13">
        <v>6.129880208999995</v>
      </c>
      <c r="D29" s="13"/>
      <c r="E29" s="13"/>
      <c r="F29" s="51"/>
      <c r="G29" s="51"/>
      <c r="H29" s="51"/>
      <c r="I29" s="51"/>
      <c r="J29" s="51"/>
      <c r="K29" s="51"/>
      <c r="L29" s="51">
        <v>0</v>
      </c>
      <c r="M29" s="51">
        <v>0</v>
      </c>
      <c r="N29" s="51">
        <f t="shared" si="0"/>
        <v>78.039910131</v>
      </c>
      <c r="O29" s="10"/>
      <c r="P29" s="10"/>
    </row>
    <row r="30" spans="1:16" s="24" customFormat="1" ht="12.75">
      <c r="A30" s="12" t="s">
        <v>14</v>
      </c>
      <c r="B30" s="13">
        <v>238.560753488</v>
      </c>
      <c r="C30" s="13">
        <v>266.793355453</v>
      </c>
      <c r="D30" s="13"/>
      <c r="E30" s="13"/>
      <c r="F30" s="51"/>
      <c r="G30" s="51"/>
      <c r="H30" s="51"/>
      <c r="I30" s="51"/>
      <c r="J30" s="51"/>
      <c r="K30" s="51"/>
      <c r="L30" s="51">
        <v>0</v>
      </c>
      <c r="M30" s="51">
        <v>0</v>
      </c>
      <c r="N30" s="51">
        <f t="shared" si="0"/>
        <v>505.354108941</v>
      </c>
      <c r="O30" s="10"/>
      <c r="P30" s="10"/>
    </row>
    <row r="31" spans="1:16" s="24" customFormat="1" ht="14.25" customHeight="1" hidden="1">
      <c r="A31" s="12" t="s">
        <v>41</v>
      </c>
      <c r="B31" s="13">
        <v>133.663873062</v>
      </c>
      <c r="C31" s="13">
        <v>156.944410347</v>
      </c>
      <c r="D31" s="13"/>
      <c r="E31" s="13"/>
      <c r="F31" s="51"/>
      <c r="G31" s="51"/>
      <c r="H31" s="51"/>
      <c r="I31" s="51"/>
      <c r="J31" s="51"/>
      <c r="K31" s="51"/>
      <c r="L31" s="51">
        <v>0</v>
      </c>
      <c r="M31" s="51">
        <v>0</v>
      </c>
      <c r="N31" s="51">
        <f t="shared" si="0"/>
        <v>290.608283409</v>
      </c>
      <c r="O31" s="10"/>
      <c r="P31" s="10"/>
    </row>
    <row r="32" spans="1:16" s="24" customFormat="1" ht="14.25" customHeight="1" hidden="1">
      <c r="A32" s="99" t="s">
        <v>39</v>
      </c>
      <c r="B32" s="13">
        <v>104.896880426</v>
      </c>
      <c r="C32" s="13">
        <v>109.848945106</v>
      </c>
      <c r="D32" s="13"/>
      <c r="E32" s="13"/>
      <c r="F32" s="51"/>
      <c r="G32" s="51"/>
      <c r="H32" s="51"/>
      <c r="I32" s="51"/>
      <c r="J32" s="51"/>
      <c r="K32" s="51"/>
      <c r="L32" s="51">
        <v>0</v>
      </c>
      <c r="M32" s="51">
        <v>0</v>
      </c>
      <c r="N32" s="51">
        <f t="shared" si="0"/>
        <v>214.745825532</v>
      </c>
      <c r="O32" s="10"/>
      <c r="P32" s="10"/>
    </row>
    <row r="33" spans="1:16" s="24" customFormat="1" ht="12.75">
      <c r="A33" s="12" t="s">
        <v>12</v>
      </c>
      <c r="B33" s="13">
        <v>5.9402027</v>
      </c>
      <c r="C33" s="13">
        <v>10.351060863</v>
      </c>
      <c r="D33" s="13"/>
      <c r="E33" s="13"/>
      <c r="F33" s="51"/>
      <c r="G33" s="51"/>
      <c r="H33" s="51"/>
      <c r="I33" s="51"/>
      <c r="J33" s="51"/>
      <c r="K33" s="51"/>
      <c r="L33" s="51">
        <v>0</v>
      </c>
      <c r="M33" s="51">
        <v>0</v>
      </c>
      <c r="N33" s="51">
        <f t="shared" si="0"/>
        <v>16.291263563</v>
      </c>
      <c r="O33" s="10"/>
      <c r="P33" s="10"/>
    </row>
    <row r="34" spans="1:16" s="24" customFormat="1" ht="8.25" customHeight="1">
      <c r="A34" s="12"/>
      <c r="B34" s="115"/>
      <c r="C34" s="115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10"/>
      <c r="P34" s="10"/>
    </row>
    <row r="35" spans="1:14" s="10" customFormat="1" ht="12.75">
      <c r="A35" s="25" t="s">
        <v>0</v>
      </c>
      <c r="B35" s="26">
        <v>2401.9889045110003</v>
      </c>
      <c r="C35" s="26">
        <v>2714.0074014949996</v>
      </c>
      <c r="D35" s="26"/>
      <c r="E35" s="26"/>
      <c r="F35" s="100"/>
      <c r="G35" s="100"/>
      <c r="H35" s="100"/>
      <c r="I35" s="100"/>
      <c r="J35" s="100"/>
      <c r="K35" s="100"/>
      <c r="L35" s="100">
        <v>0</v>
      </c>
      <c r="M35" s="100">
        <v>0</v>
      </c>
      <c r="N35" s="100">
        <f aca="true" t="shared" si="1" ref="N35:N67">+SUM(B35:M35)</f>
        <v>5115.996306006</v>
      </c>
    </row>
    <row r="36" spans="1:16" s="24" customFormat="1" ht="12.75">
      <c r="A36" s="15" t="s">
        <v>15</v>
      </c>
      <c r="B36" s="115">
        <v>1256.0337295929999</v>
      </c>
      <c r="C36" s="115">
        <v>1319.562547102</v>
      </c>
      <c r="D36" s="51"/>
      <c r="E36" s="51"/>
      <c r="F36" s="52"/>
      <c r="G36" s="52"/>
      <c r="H36" s="52"/>
      <c r="I36" s="52"/>
      <c r="J36" s="52"/>
      <c r="K36" s="52"/>
      <c r="L36" s="52">
        <v>0</v>
      </c>
      <c r="M36" s="52">
        <v>0</v>
      </c>
      <c r="N36" s="52">
        <f t="shared" si="1"/>
        <v>2575.5962766949997</v>
      </c>
      <c r="O36" s="10"/>
      <c r="P36" s="10"/>
    </row>
    <row r="37" spans="1:16" s="24" customFormat="1" ht="12.75">
      <c r="A37" s="12" t="s">
        <v>16</v>
      </c>
      <c r="B37" s="115">
        <v>166.35886689699998</v>
      </c>
      <c r="C37" s="115">
        <v>254.883713431</v>
      </c>
      <c r="D37" s="51"/>
      <c r="E37" s="51"/>
      <c r="F37" s="51"/>
      <c r="G37" s="51"/>
      <c r="H37" s="51"/>
      <c r="I37" s="51"/>
      <c r="J37" s="51"/>
      <c r="K37" s="51"/>
      <c r="L37" s="51">
        <v>0</v>
      </c>
      <c r="M37" s="51">
        <v>0</v>
      </c>
      <c r="N37" s="51">
        <f t="shared" si="1"/>
        <v>421.242580328</v>
      </c>
      <c r="O37" s="10"/>
      <c r="P37" s="10"/>
    </row>
    <row r="38" spans="1:16" s="24" customFormat="1" ht="12.75" customHeight="1">
      <c r="A38" s="101" t="s">
        <v>42</v>
      </c>
      <c r="B38" s="115">
        <v>64.92550240599999</v>
      </c>
      <c r="C38" s="115">
        <v>116.87749467399999</v>
      </c>
      <c r="D38" s="51"/>
      <c r="E38" s="51"/>
      <c r="F38" s="51"/>
      <c r="G38" s="51"/>
      <c r="H38" s="51"/>
      <c r="I38" s="51"/>
      <c r="J38" s="51"/>
      <c r="K38" s="51"/>
      <c r="L38" s="51">
        <v>0</v>
      </c>
      <c r="M38" s="51">
        <v>0</v>
      </c>
      <c r="N38" s="51">
        <f t="shared" si="1"/>
        <v>181.80299707999998</v>
      </c>
      <c r="O38" s="10"/>
      <c r="P38" s="10"/>
    </row>
    <row r="39" spans="1:16" s="24" customFormat="1" ht="12.75" customHeight="1">
      <c r="A39" s="101" t="s">
        <v>43</v>
      </c>
      <c r="B39" s="115">
        <v>101.433227463</v>
      </c>
      <c r="C39" s="115">
        <v>137.480667703</v>
      </c>
      <c r="D39" s="51"/>
      <c r="E39" s="51"/>
      <c r="F39" s="51"/>
      <c r="G39" s="51"/>
      <c r="H39" s="51"/>
      <c r="I39" s="51"/>
      <c r="J39" s="51"/>
      <c r="K39" s="51"/>
      <c r="L39" s="51">
        <v>0</v>
      </c>
      <c r="M39" s="51">
        <v>0</v>
      </c>
      <c r="N39" s="51">
        <f t="shared" si="1"/>
        <v>238.91389516599997</v>
      </c>
      <c r="O39" s="10"/>
      <c r="P39" s="10"/>
    </row>
    <row r="40" spans="1:16" s="24" customFormat="1" ht="12.75" customHeight="1">
      <c r="A40" s="101" t="s">
        <v>44</v>
      </c>
      <c r="B40" s="115">
        <v>0.000137028</v>
      </c>
      <c r="C40" s="115">
        <v>0.001462533</v>
      </c>
      <c r="D40" s="51"/>
      <c r="E40" s="51"/>
      <c r="F40" s="51"/>
      <c r="G40" s="51"/>
      <c r="H40" s="51"/>
      <c r="I40" s="51"/>
      <c r="J40" s="51"/>
      <c r="K40" s="51"/>
      <c r="L40" s="51">
        <v>0</v>
      </c>
      <c r="M40" s="51">
        <v>0</v>
      </c>
      <c r="N40" s="51">
        <f t="shared" si="1"/>
        <v>0.001599561</v>
      </c>
      <c r="O40" s="10"/>
      <c r="P40" s="10"/>
    </row>
    <row r="41" spans="1:16" s="24" customFormat="1" ht="12.75" customHeight="1">
      <c r="A41" s="101" t="s">
        <v>45</v>
      </c>
      <c r="B41" s="115">
        <v>0</v>
      </c>
      <c r="C41" s="115">
        <v>0.5240885209999978</v>
      </c>
      <c r="D41" s="51"/>
      <c r="E41" s="51"/>
      <c r="F41" s="51"/>
      <c r="G41" s="51"/>
      <c r="H41" s="51"/>
      <c r="I41" s="51"/>
      <c r="J41" s="51"/>
      <c r="K41" s="51"/>
      <c r="L41" s="51">
        <v>0</v>
      </c>
      <c r="M41" s="51">
        <v>0</v>
      </c>
      <c r="N41" s="51">
        <f t="shared" si="1"/>
        <v>0.5240885209999978</v>
      </c>
      <c r="O41" s="10"/>
      <c r="P41" s="10"/>
    </row>
    <row r="42" spans="1:16" s="24" customFormat="1" ht="12.75">
      <c r="A42" s="12" t="s">
        <v>17</v>
      </c>
      <c r="B42" s="13">
        <v>135.352115875</v>
      </c>
      <c r="C42" s="13">
        <v>317.80527714399994</v>
      </c>
      <c r="D42" s="98"/>
      <c r="E42" s="13"/>
      <c r="F42" s="51"/>
      <c r="G42" s="51"/>
      <c r="H42" s="51"/>
      <c r="I42" s="51"/>
      <c r="J42" s="51"/>
      <c r="K42" s="51"/>
      <c r="L42" s="51">
        <v>0</v>
      </c>
      <c r="M42" s="51">
        <v>0</v>
      </c>
      <c r="N42" s="51">
        <f t="shared" si="1"/>
        <v>453.157393019</v>
      </c>
      <c r="O42" s="10"/>
      <c r="P42" s="10"/>
    </row>
    <row r="43" spans="1:18" s="24" customFormat="1" ht="12.75" customHeight="1" hidden="1">
      <c r="A43" s="101" t="s">
        <v>46</v>
      </c>
      <c r="B43" s="115">
        <v>121.062899402</v>
      </c>
      <c r="C43" s="115">
        <v>303.65326462999997</v>
      </c>
      <c r="D43" s="51"/>
      <c r="E43" s="51"/>
      <c r="F43" s="51"/>
      <c r="G43" s="51"/>
      <c r="H43" s="51"/>
      <c r="I43" s="51"/>
      <c r="J43" s="51"/>
      <c r="K43" s="51"/>
      <c r="L43" s="51">
        <v>0</v>
      </c>
      <c r="M43" s="51">
        <v>0</v>
      </c>
      <c r="N43" s="51">
        <f t="shared" si="1"/>
        <v>424.71616403199994</v>
      </c>
      <c r="O43" s="10"/>
      <c r="P43" s="10"/>
      <c r="Q43" s="10"/>
      <c r="R43" s="102"/>
    </row>
    <row r="44" spans="1:16" s="24" customFormat="1" ht="12.75" customHeight="1" hidden="1">
      <c r="A44" s="101" t="s">
        <v>47</v>
      </c>
      <c r="B44" s="115">
        <v>14.289216473</v>
      </c>
      <c r="C44" s="115">
        <v>14.152012514</v>
      </c>
      <c r="D44" s="51"/>
      <c r="E44" s="51"/>
      <c r="F44" s="51"/>
      <c r="G44" s="51"/>
      <c r="H44" s="51"/>
      <c r="I44" s="51"/>
      <c r="J44" s="51"/>
      <c r="K44" s="51"/>
      <c r="L44" s="51">
        <v>0</v>
      </c>
      <c r="M44" s="51">
        <v>0</v>
      </c>
      <c r="N44" s="51">
        <f t="shared" si="1"/>
        <v>28.441228987000002</v>
      </c>
      <c r="O44" s="10"/>
      <c r="P44" s="10"/>
    </row>
    <row r="45" spans="1:16" s="24" customFormat="1" ht="12.75" customHeight="1" hidden="1">
      <c r="A45" s="12" t="s">
        <v>3</v>
      </c>
      <c r="B45" s="115">
        <v>0</v>
      </c>
      <c r="C45" s="115">
        <v>0</v>
      </c>
      <c r="D45" s="51"/>
      <c r="E45" s="51"/>
      <c r="F45" s="51"/>
      <c r="G45" s="51"/>
      <c r="H45" s="51"/>
      <c r="I45" s="51"/>
      <c r="J45" s="51"/>
      <c r="K45" s="51"/>
      <c r="L45" s="51">
        <v>0</v>
      </c>
      <c r="M45" s="51">
        <v>0</v>
      </c>
      <c r="N45" s="51">
        <f t="shared" si="1"/>
        <v>0</v>
      </c>
      <c r="O45" s="10"/>
      <c r="P45" s="10"/>
    </row>
    <row r="46" spans="1:16" s="24" customFormat="1" ht="12.75">
      <c r="A46" s="12" t="s">
        <v>2</v>
      </c>
      <c r="B46" s="13">
        <v>305.35630844599996</v>
      </c>
      <c r="C46" s="13">
        <v>318.922690449</v>
      </c>
      <c r="D46" s="98"/>
      <c r="E46" s="13"/>
      <c r="F46" s="51"/>
      <c r="G46" s="51"/>
      <c r="H46" s="51"/>
      <c r="I46" s="51"/>
      <c r="J46" s="51"/>
      <c r="K46" s="51"/>
      <c r="L46" s="51">
        <v>0</v>
      </c>
      <c r="M46" s="51">
        <v>0</v>
      </c>
      <c r="N46" s="51">
        <f t="shared" si="1"/>
        <v>624.278998895</v>
      </c>
      <c r="O46" s="10"/>
      <c r="P46" s="10"/>
    </row>
    <row r="47" spans="1:16" s="24" customFormat="1" ht="12.75" customHeight="1" hidden="1">
      <c r="A47" s="12" t="s">
        <v>50</v>
      </c>
      <c r="B47" s="115">
        <v>0</v>
      </c>
      <c r="C47" s="115">
        <v>0</v>
      </c>
      <c r="D47" s="51"/>
      <c r="E47" s="51"/>
      <c r="F47" s="51"/>
      <c r="G47" s="51"/>
      <c r="H47" s="51"/>
      <c r="I47" s="51"/>
      <c r="J47" s="51"/>
      <c r="K47" s="51"/>
      <c r="L47" s="51">
        <v>0</v>
      </c>
      <c r="M47" s="51">
        <v>0</v>
      </c>
      <c r="N47" s="51">
        <f t="shared" si="1"/>
        <v>0</v>
      </c>
      <c r="O47" s="10"/>
      <c r="P47" s="10"/>
    </row>
    <row r="48" spans="1:16" s="24" customFormat="1" ht="12.75" customHeight="1" hidden="1">
      <c r="A48" s="12" t="s">
        <v>51</v>
      </c>
      <c r="B48" s="115">
        <v>0</v>
      </c>
      <c r="C48" s="115">
        <v>0</v>
      </c>
      <c r="D48" s="51"/>
      <c r="E48" s="51"/>
      <c r="F48" s="51"/>
      <c r="G48" s="51"/>
      <c r="H48" s="51"/>
      <c r="I48" s="51"/>
      <c r="J48" s="51"/>
      <c r="K48" s="51"/>
      <c r="L48" s="51">
        <v>0</v>
      </c>
      <c r="M48" s="51">
        <v>0</v>
      </c>
      <c r="N48" s="51">
        <f t="shared" si="1"/>
        <v>0</v>
      </c>
      <c r="O48" s="10"/>
      <c r="P48" s="10"/>
    </row>
    <row r="49" spans="1:16" s="24" customFormat="1" ht="12.75" customHeight="1" hidden="1">
      <c r="A49" s="12" t="s">
        <v>52</v>
      </c>
      <c r="B49" s="115">
        <v>0</v>
      </c>
      <c r="C49" s="115">
        <v>0</v>
      </c>
      <c r="D49" s="51"/>
      <c r="E49" s="51"/>
      <c r="F49" s="51"/>
      <c r="G49" s="51"/>
      <c r="H49" s="51"/>
      <c r="I49" s="51"/>
      <c r="J49" s="51"/>
      <c r="K49" s="51"/>
      <c r="L49" s="51">
        <v>0</v>
      </c>
      <c r="M49" s="51">
        <v>0</v>
      </c>
      <c r="N49" s="51">
        <f t="shared" si="1"/>
        <v>0</v>
      </c>
      <c r="O49" s="10"/>
      <c r="P49" s="10"/>
    </row>
    <row r="50" spans="1:16" s="24" customFormat="1" ht="12.75" customHeight="1" hidden="1">
      <c r="A50" s="12" t="s">
        <v>85</v>
      </c>
      <c r="B50" s="115">
        <v>1.504300362</v>
      </c>
      <c r="C50" s="115">
        <v>1.945183357</v>
      </c>
      <c r="D50" s="51"/>
      <c r="E50" s="51"/>
      <c r="F50" s="51"/>
      <c r="G50" s="51"/>
      <c r="H50" s="51"/>
      <c r="I50" s="51"/>
      <c r="J50" s="51"/>
      <c r="K50" s="51"/>
      <c r="L50" s="51">
        <v>0</v>
      </c>
      <c r="M50" s="51">
        <v>0</v>
      </c>
      <c r="N50" s="51">
        <f t="shared" si="1"/>
        <v>3.449483719</v>
      </c>
      <c r="O50" s="10"/>
      <c r="P50" s="10"/>
    </row>
    <row r="51" spans="1:16" s="24" customFormat="1" ht="12.75" customHeight="1" hidden="1">
      <c r="A51" s="12" t="s">
        <v>51</v>
      </c>
      <c r="B51" s="115">
        <v>1.504300362</v>
      </c>
      <c r="C51" s="115">
        <v>1.945183357</v>
      </c>
      <c r="D51" s="51"/>
      <c r="E51" s="51"/>
      <c r="F51" s="51"/>
      <c r="G51" s="51"/>
      <c r="H51" s="51"/>
      <c r="I51" s="51"/>
      <c r="J51" s="51"/>
      <c r="K51" s="51"/>
      <c r="L51" s="51">
        <v>0</v>
      </c>
      <c r="M51" s="51">
        <v>0</v>
      </c>
      <c r="N51" s="51">
        <f t="shared" si="1"/>
        <v>3.449483719</v>
      </c>
      <c r="O51" s="10"/>
      <c r="P51" s="10"/>
    </row>
    <row r="52" spans="1:16" s="24" customFormat="1" ht="12.75" customHeight="1" hidden="1">
      <c r="A52" s="12" t="s">
        <v>52</v>
      </c>
      <c r="B52" s="115">
        <v>0</v>
      </c>
      <c r="C52" s="115">
        <v>0</v>
      </c>
      <c r="D52" s="51"/>
      <c r="E52" s="51"/>
      <c r="F52" s="51"/>
      <c r="G52" s="51"/>
      <c r="H52" s="51"/>
      <c r="I52" s="51"/>
      <c r="J52" s="51"/>
      <c r="K52" s="51"/>
      <c r="L52" s="51">
        <v>0</v>
      </c>
      <c r="M52" s="51">
        <v>0</v>
      </c>
      <c r="N52" s="51">
        <f t="shared" si="1"/>
        <v>0</v>
      </c>
      <c r="O52" s="10"/>
      <c r="P52" s="10"/>
    </row>
    <row r="53" spans="1:16" s="24" customFormat="1" ht="12.75" customHeight="1" hidden="1">
      <c r="A53" s="12" t="s">
        <v>86</v>
      </c>
      <c r="B53" s="115">
        <v>303.852008084</v>
      </c>
      <c r="C53" s="115">
        <v>316.977507092</v>
      </c>
      <c r="D53" s="51"/>
      <c r="E53" s="51"/>
      <c r="F53" s="51"/>
      <c r="G53" s="51"/>
      <c r="H53" s="51"/>
      <c r="I53" s="51"/>
      <c r="J53" s="51"/>
      <c r="K53" s="51"/>
      <c r="L53" s="51">
        <v>0</v>
      </c>
      <c r="M53" s="51">
        <v>0</v>
      </c>
      <c r="N53" s="51">
        <f t="shared" si="1"/>
        <v>620.829515176</v>
      </c>
      <c r="O53" s="10"/>
      <c r="P53" s="10"/>
    </row>
    <row r="54" spans="1:16" s="24" customFormat="1" ht="12.75" customHeight="1" hidden="1">
      <c r="A54" s="12" t="s">
        <v>51</v>
      </c>
      <c r="B54" s="115">
        <v>190.28405762299997</v>
      </c>
      <c r="C54" s="115">
        <v>236.825137595</v>
      </c>
      <c r="D54" s="51"/>
      <c r="E54" s="51"/>
      <c r="F54" s="51"/>
      <c r="G54" s="51"/>
      <c r="H54" s="51"/>
      <c r="I54" s="51"/>
      <c r="J54" s="51"/>
      <c r="K54" s="51"/>
      <c r="L54" s="51">
        <v>0</v>
      </c>
      <c r="M54" s="51">
        <v>0</v>
      </c>
      <c r="N54" s="51">
        <f t="shared" si="1"/>
        <v>427.10919521799997</v>
      </c>
      <c r="O54" s="10"/>
      <c r="P54" s="10"/>
    </row>
    <row r="55" spans="1:16" s="24" customFormat="1" ht="12.75" customHeight="1" hidden="1">
      <c r="A55" s="12" t="s">
        <v>52</v>
      </c>
      <c r="B55" s="115">
        <v>113.567950461</v>
      </c>
      <c r="C55" s="115">
        <v>80.152369497</v>
      </c>
      <c r="D55" s="51"/>
      <c r="E55" s="51"/>
      <c r="F55" s="51"/>
      <c r="G55" s="51"/>
      <c r="H55" s="51"/>
      <c r="I55" s="51"/>
      <c r="J55" s="51"/>
      <c r="K55" s="51"/>
      <c r="L55" s="51">
        <v>0</v>
      </c>
      <c r="M55" s="51">
        <v>0</v>
      </c>
      <c r="N55" s="51">
        <f t="shared" si="1"/>
        <v>193.720319958</v>
      </c>
      <c r="O55" s="10"/>
      <c r="P55" s="10"/>
    </row>
    <row r="56" spans="1:16" s="24" customFormat="1" ht="12.75">
      <c r="A56" s="12" t="s">
        <v>18</v>
      </c>
      <c r="B56" s="13">
        <v>497.644703252</v>
      </c>
      <c r="C56" s="13">
        <v>461.078447559</v>
      </c>
      <c r="D56" s="98"/>
      <c r="E56" s="13"/>
      <c r="F56" s="51"/>
      <c r="G56" s="51"/>
      <c r="H56" s="51"/>
      <c r="I56" s="51"/>
      <c r="J56" s="51"/>
      <c r="K56" s="51"/>
      <c r="L56" s="51">
        <v>0</v>
      </c>
      <c r="M56" s="51">
        <v>0</v>
      </c>
      <c r="N56" s="51">
        <f t="shared" si="1"/>
        <v>958.723150811</v>
      </c>
      <c r="O56" s="10"/>
      <c r="P56" s="10"/>
    </row>
    <row r="57" spans="1:16" s="24" customFormat="1" ht="12.75">
      <c r="A57" s="12" t="s">
        <v>19</v>
      </c>
      <c r="B57" s="13">
        <v>41.243180448000004</v>
      </c>
      <c r="C57" s="13">
        <v>41.75472581</v>
      </c>
      <c r="D57" s="98"/>
      <c r="E57" s="13"/>
      <c r="F57" s="51"/>
      <c r="G57" s="51"/>
      <c r="H57" s="51"/>
      <c r="I57" s="51"/>
      <c r="J57" s="51"/>
      <c r="K57" s="51"/>
      <c r="L57" s="51">
        <v>0</v>
      </c>
      <c r="M57" s="51">
        <v>0</v>
      </c>
      <c r="N57" s="51">
        <f t="shared" si="1"/>
        <v>82.997906258</v>
      </c>
      <c r="O57" s="10"/>
      <c r="P57" s="10"/>
    </row>
    <row r="58" spans="1:16" s="24" customFormat="1" ht="12.75" customHeight="1" hidden="1">
      <c r="A58" s="12" t="s">
        <v>53</v>
      </c>
      <c r="B58" s="115">
        <v>18.764249133</v>
      </c>
      <c r="C58" s="115">
        <v>14.65716101</v>
      </c>
      <c r="D58" s="51"/>
      <c r="E58" s="51"/>
      <c r="F58" s="51"/>
      <c r="G58" s="51"/>
      <c r="H58" s="51"/>
      <c r="I58" s="51"/>
      <c r="J58" s="51"/>
      <c r="K58" s="51"/>
      <c r="L58" s="51">
        <v>0</v>
      </c>
      <c r="M58" s="51">
        <v>0</v>
      </c>
      <c r="N58" s="51">
        <f t="shared" si="1"/>
        <v>33.421410143</v>
      </c>
      <c r="O58" s="10"/>
      <c r="P58" s="10"/>
    </row>
    <row r="59" spans="1:16" s="24" customFormat="1" ht="25.5" customHeight="1" hidden="1">
      <c r="A59" s="103" t="s">
        <v>54</v>
      </c>
      <c r="B59" s="115">
        <v>5</v>
      </c>
      <c r="C59" s="115">
        <v>2.4363447000000003</v>
      </c>
      <c r="D59" s="51"/>
      <c r="E59" s="51"/>
      <c r="F59" s="51"/>
      <c r="G59" s="51"/>
      <c r="H59" s="51"/>
      <c r="I59" s="51"/>
      <c r="J59" s="51"/>
      <c r="K59" s="51"/>
      <c r="L59" s="51">
        <v>0</v>
      </c>
      <c r="M59" s="51">
        <v>0</v>
      </c>
      <c r="N59" s="51">
        <f t="shared" si="1"/>
        <v>7.4363447</v>
      </c>
      <c r="O59" s="10"/>
      <c r="P59" s="10"/>
    </row>
    <row r="60" spans="1:16" s="24" customFormat="1" ht="12.75" customHeight="1" hidden="1">
      <c r="A60" s="103" t="s">
        <v>55</v>
      </c>
      <c r="B60" s="115">
        <v>9.3737219</v>
      </c>
      <c r="C60" s="115">
        <v>6.089472273999999</v>
      </c>
      <c r="D60" s="51"/>
      <c r="E60" s="51"/>
      <c r="F60" s="51"/>
      <c r="G60" s="51"/>
      <c r="H60" s="51"/>
      <c r="I60" s="51"/>
      <c r="J60" s="51"/>
      <c r="K60" s="51"/>
      <c r="L60" s="51">
        <v>0</v>
      </c>
      <c r="M60" s="51">
        <v>0</v>
      </c>
      <c r="N60" s="51">
        <f t="shared" si="1"/>
        <v>15.463194173999998</v>
      </c>
      <c r="O60" s="10"/>
      <c r="P60" s="10"/>
    </row>
    <row r="61" spans="1:16" s="24" customFormat="1" ht="25.5" customHeight="1" hidden="1">
      <c r="A61" s="103" t="s">
        <v>56</v>
      </c>
      <c r="B61" s="115">
        <v>0</v>
      </c>
      <c r="C61" s="115">
        <v>1.8450781360000001</v>
      </c>
      <c r="D61" s="51"/>
      <c r="E61" s="51"/>
      <c r="F61" s="51"/>
      <c r="G61" s="51"/>
      <c r="H61" s="51"/>
      <c r="I61" s="51"/>
      <c r="J61" s="51"/>
      <c r="K61" s="51"/>
      <c r="L61" s="51">
        <v>0</v>
      </c>
      <c r="M61" s="51">
        <v>0</v>
      </c>
      <c r="N61" s="51">
        <f t="shared" si="1"/>
        <v>1.8450781360000001</v>
      </c>
      <c r="O61" s="10"/>
      <c r="P61" s="10"/>
    </row>
    <row r="62" spans="1:16" s="24" customFormat="1" ht="12.75" customHeight="1" hidden="1">
      <c r="A62" s="12" t="s">
        <v>57</v>
      </c>
      <c r="B62" s="115">
        <v>1.287473937</v>
      </c>
      <c r="C62" s="115">
        <v>1.754012604</v>
      </c>
      <c r="D62" s="51"/>
      <c r="E62" s="51"/>
      <c r="F62" s="51"/>
      <c r="G62" s="51"/>
      <c r="H62" s="51"/>
      <c r="I62" s="51"/>
      <c r="J62" s="51"/>
      <c r="K62" s="51"/>
      <c r="L62" s="51">
        <v>0</v>
      </c>
      <c r="M62" s="51">
        <v>0</v>
      </c>
      <c r="N62" s="51">
        <f t="shared" si="1"/>
        <v>3.041486541</v>
      </c>
      <c r="O62" s="10"/>
      <c r="P62" s="10"/>
    </row>
    <row r="63" spans="1:16" s="24" customFormat="1" ht="12.75" customHeight="1" hidden="1">
      <c r="A63" s="12" t="s">
        <v>58</v>
      </c>
      <c r="B63" s="115">
        <v>3.103053296</v>
      </c>
      <c r="C63" s="115">
        <v>2.532253296</v>
      </c>
      <c r="D63" s="51"/>
      <c r="E63" s="51"/>
      <c r="F63" s="51"/>
      <c r="G63" s="51"/>
      <c r="H63" s="51"/>
      <c r="I63" s="51"/>
      <c r="J63" s="51"/>
      <c r="K63" s="51"/>
      <c r="L63" s="51">
        <v>0</v>
      </c>
      <c r="M63" s="51">
        <v>0</v>
      </c>
      <c r="N63" s="51">
        <f t="shared" si="1"/>
        <v>5.635306592</v>
      </c>
      <c r="O63" s="10"/>
      <c r="P63" s="10"/>
    </row>
    <row r="64" spans="1:16" s="24" customFormat="1" ht="12.75" customHeight="1" hidden="1">
      <c r="A64" s="12" t="s">
        <v>87</v>
      </c>
      <c r="B64" s="115">
        <v>22.478931315</v>
      </c>
      <c r="C64" s="115">
        <v>27.0975648</v>
      </c>
      <c r="D64" s="51"/>
      <c r="E64" s="51"/>
      <c r="F64" s="51"/>
      <c r="G64" s="51"/>
      <c r="H64" s="51"/>
      <c r="I64" s="51"/>
      <c r="J64" s="51"/>
      <c r="K64" s="51"/>
      <c r="L64" s="51">
        <v>0</v>
      </c>
      <c r="M64" s="51">
        <v>0</v>
      </c>
      <c r="N64" s="51">
        <f t="shared" si="1"/>
        <v>49.576496115</v>
      </c>
      <c r="O64" s="10"/>
      <c r="P64" s="10"/>
    </row>
    <row r="65" spans="1:16" s="24" customFormat="1" ht="12.75" customHeight="1" hidden="1">
      <c r="A65" s="12" t="s">
        <v>60</v>
      </c>
      <c r="B65" s="115">
        <v>22.478931315</v>
      </c>
      <c r="C65" s="115">
        <v>27.0975648</v>
      </c>
      <c r="D65" s="51"/>
      <c r="E65" s="51"/>
      <c r="F65" s="51"/>
      <c r="G65" s="51"/>
      <c r="H65" s="51"/>
      <c r="I65" s="51"/>
      <c r="J65" s="51"/>
      <c r="K65" s="51"/>
      <c r="L65" s="51">
        <v>0</v>
      </c>
      <c r="M65" s="51">
        <v>0</v>
      </c>
      <c r="N65" s="51">
        <f t="shared" si="1"/>
        <v>49.576496115</v>
      </c>
      <c r="O65" s="10"/>
      <c r="P65" s="10"/>
    </row>
    <row r="66" spans="1:16" s="24" customFormat="1" ht="12.75" customHeight="1" hidden="1">
      <c r="A66" s="12" t="s">
        <v>61</v>
      </c>
      <c r="B66" s="115">
        <v>0</v>
      </c>
      <c r="C66" s="115">
        <v>0</v>
      </c>
      <c r="D66" s="51"/>
      <c r="E66" s="51"/>
      <c r="F66" s="51"/>
      <c r="G66" s="51"/>
      <c r="H66" s="51"/>
      <c r="I66" s="51"/>
      <c r="J66" s="51"/>
      <c r="K66" s="51"/>
      <c r="L66" s="51">
        <v>0</v>
      </c>
      <c r="M66" s="51">
        <v>0</v>
      </c>
      <c r="N66" s="51">
        <f t="shared" si="1"/>
        <v>0</v>
      </c>
      <c r="O66" s="10"/>
      <c r="P66" s="10"/>
    </row>
    <row r="67" spans="1:16" s="24" customFormat="1" ht="12.75" customHeight="1" hidden="1">
      <c r="A67" s="12" t="s">
        <v>62</v>
      </c>
      <c r="B67" s="115">
        <v>0</v>
      </c>
      <c r="C67" s="115">
        <v>0</v>
      </c>
      <c r="D67" s="51"/>
      <c r="E67" s="51"/>
      <c r="F67" s="51"/>
      <c r="G67" s="51"/>
      <c r="H67" s="51"/>
      <c r="I67" s="51"/>
      <c r="J67" s="51"/>
      <c r="K67" s="51"/>
      <c r="L67" s="51">
        <v>0</v>
      </c>
      <c r="M67" s="51">
        <v>0</v>
      </c>
      <c r="N67" s="51">
        <f t="shared" si="1"/>
        <v>0</v>
      </c>
      <c r="O67" s="10"/>
      <c r="P67" s="10"/>
    </row>
    <row r="68" spans="1:16" s="24" customFormat="1" ht="7.5" customHeight="1">
      <c r="A68" s="12"/>
      <c r="B68" s="115"/>
      <c r="C68" s="115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10"/>
      <c r="P68" s="10"/>
    </row>
    <row r="69" spans="1:16" s="24" customFormat="1" ht="13.5">
      <c r="A69" s="28" t="s">
        <v>20</v>
      </c>
      <c r="B69" s="17">
        <v>116.62303362400007</v>
      </c>
      <c r="C69" s="17">
        <v>93.39602747900062</v>
      </c>
      <c r="D69" s="17"/>
      <c r="E69" s="17"/>
      <c r="F69" s="104"/>
      <c r="G69" s="104"/>
      <c r="H69" s="104"/>
      <c r="I69" s="104"/>
      <c r="J69" s="104"/>
      <c r="K69" s="104"/>
      <c r="L69" s="104">
        <v>0</v>
      </c>
      <c r="M69" s="104">
        <v>0</v>
      </c>
      <c r="N69" s="104">
        <f>+SUM(B69:M69)</f>
        <v>210.0190611030007</v>
      </c>
      <c r="O69" s="10"/>
      <c r="P69" s="10"/>
    </row>
    <row r="70" spans="1:16" s="24" customFormat="1" ht="7.5" customHeight="1">
      <c r="A70" s="25"/>
      <c r="B70" s="116"/>
      <c r="C70" s="116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"/>
      <c r="P70" s="10"/>
    </row>
    <row r="71" spans="1:18" s="10" customFormat="1" ht="6.75" customHeight="1">
      <c r="A71" s="25"/>
      <c r="B71" s="117"/>
      <c r="C71" s="117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Q71" s="105"/>
      <c r="R71" s="105"/>
    </row>
    <row r="72" spans="1:16" s="14" customFormat="1" ht="12.75" outlineLevel="2">
      <c r="A72" s="10" t="s">
        <v>21</v>
      </c>
      <c r="B72" s="11">
        <v>192.15273772799995</v>
      </c>
      <c r="C72" s="11">
        <v>330.28441819</v>
      </c>
      <c r="D72" s="11"/>
      <c r="E72" s="11"/>
      <c r="F72" s="96"/>
      <c r="G72" s="96"/>
      <c r="H72" s="96"/>
      <c r="I72" s="96"/>
      <c r="J72" s="96"/>
      <c r="K72" s="96"/>
      <c r="L72" s="96">
        <v>0</v>
      </c>
      <c r="M72" s="96">
        <v>0</v>
      </c>
      <c r="N72" s="96">
        <f>+SUM(B72:M72)</f>
        <v>522.4371559179999</v>
      </c>
      <c r="O72" s="10"/>
      <c r="P72" s="10"/>
    </row>
    <row r="73" spans="1:18" s="24" customFormat="1" ht="12.75">
      <c r="A73" s="12" t="s">
        <v>22</v>
      </c>
      <c r="B73" s="13">
        <v>184.45806172799996</v>
      </c>
      <c r="C73" s="13">
        <v>324.103409337</v>
      </c>
      <c r="D73" s="13"/>
      <c r="E73" s="13"/>
      <c r="F73" s="51"/>
      <c r="G73" s="51"/>
      <c r="H73" s="51"/>
      <c r="I73" s="51"/>
      <c r="J73" s="51"/>
      <c r="K73" s="51"/>
      <c r="L73" s="51">
        <v>0</v>
      </c>
      <c r="M73" s="51">
        <v>0</v>
      </c>
      <c r="N73" s="51">
        <f>+SUM(B73:M73)</f>
        <v>508.561471065</v>
      </c>
      <c r="O73" s="10"/>
      <c r="P73" s="10"/>
      <c r="Q73" s="106"/>
      <c r="R73" s="106"/>
    </row>
    <row r="74" spans="1:18" s="24" customFormat="1" ht="12.75">
      <c r="A74" s="12" t="s">
        <v>23</v>
      </c>
      <c r="B74" s="13">
        <v>7.694676</v>
      </c>
      <c r="C74" s="13">
        <v>6.181008853000001</v>
      </c>
      <c r="D74" s="13"/>
      <c r="E74" s="13"/>
      <c r="F74" s="51"/>
      <c r="G74" s="51"/>
      <c r="H74" s="51"/>
      <c r="I74" s="51"/>
      <c r="J74" s="51"/>
      <c r="K74" s="51"/>
      <c r="L74" s="51">
        <v>0</v>
      </c>
      <c r="M74" s="51">
        <v>0</v>
      </c>
      <c r="N74" s="51">
        <f>+SUM(B74:M74)</f>
        <v>13.875684853000001</v>
      </c>
      <c r="O74" s="10"/>
      <c r="P74" s="10"/>
      <c r="Q74" s="83"/>
      <c r="R74" s="83"/>
    </row>
    <row r="75" spans="1:18" s="24" customFormat="1" ht="17.25" customHeight="1">
      <c r="A75" s="12" t="s">
        <v>69</v>
      </c>
      <c r="B75" s="115">
        <v>0</v>
      </c>
      <c r="C75" s="115">
        <v>0</v>
      </c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>
        <f>+SUM(B75:M75)</f>
        <v>0</v>
      </c>
      <c r="O75" s="10"/>
      <c r="P75" s="10"/>
      <c r="Q75" s="106"/>
      <c r="R75" s="106"/>
    </row>
    <row r="76" spans="1:17" s="24" customFormat="1" ht="13.5">
      <c r="A76" s="107" t="s">
        <v>24</v>
      </c>
      <c r="B76" s="108">
        <v>-75.52970410399988</v>
      </c>
      <c r="C76" s="108">
        <v>-236.88839071099937</v>
      </c>
      <c r="D76" s="108"/>
      <c r="E76" s="108"/>
      <c r="F76" s="108"/>
      <c r="G76" s="108"/>
      <c r="H76" s="108"/>
      <c r="I76" s="108"/>
      <c r="J76" s="108"/>
      <c r="K76" s="108"/>
      <c r="L76" s="108">
        <v>0</v>
      </c>
      <c r="M76" s="108">
        <v>0</v>
      </c>
      <c r="N76" s="108">
        <f>+SUM(B76:M76)</f>
        <v>-312.4180948149992</v>
      </c>
      <c r="O76" s="109"/>
      <c r="P76" s="10"/>
      <c r="Q76" s="10"/>
    </row>
    <row r="77" spans="1:16" s="24" customFormat="1" ht="5.25" customHeight="1">
      <c r="A77" s="12"/>
      <c r="B77" s="115"/>
      <c r="C77" s="115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10"/>
      <c r="P77" s="10"/>
    </row>
    <row r="78" spans="1:16" s="24" customFormat="1" ht="12.75">
      <c r="A78" s="110" t="s">
        <v>25</v>
      </c>
      <c r="B78" s="115"/>
      <c r="C78" s="115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0"/>
      <c r="P78" s="10"/>
    </row>
    <row r="79" spans="1:16" s="24" customFormat="1" ht="10.5" customHeight="1">
      <c r="A79" s="10"/>
      <c r="B79" s="115"/>
      <c r="C79" s="115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10"/>
      <c r="P79" s="10"/>
    </row>
    <row r="80" spans="1:16" s="14" customFormat="1" ht="12.75" outlineLevel="2">
      <c r="A80" s="10" t="s">
        <v>26</v>
      </c>
      <c r="B80" s="11">
        <v>16.545331405</v>
      </c>
      <c r="C80" s="11">
        <v>114.977536637</v>
      </c>
      <c r="D80" s="11"/>
      <c r="E80" s="11"/>
      <c r="F80" s="96"/>
      <c r="G80" s="96"/>
      <c r="H80" s="96"/>
      <c r="I80" s="96"/>
      <c r="J80" s="96"/>
      <c r="K80" s="96"/>
      <c r="L80" s="96">
        <v>0</v>
      </c>
      <c r="M80" s="96">
        <v>0</v>
      </c>
      <c r="N80" s="96">
        <f>+SUM(B80:M80)</f>
        <v>131.522868042</v>
      </c>
      <c r="O80" s="10"/>
      <c r="P80" s="10"/>
    </row>
    <row r="81" spans="1:16" s="24" customFormat="1" ht="12.75">
      <c r="A81" s="12" t="s">
        <v>27</v>
      </c>
      <c r="B81" s="13">
        <v>16.545331405</v>
      </c>
      <c r="C81" s="13">
        <v>114.977536637</v>
      </c>
      <c r="D81" s="13"/>
      <c r="E81" s="13"/>
      <c r="F81" s="51"/>
      <c r="G81" s="51"/>
      <c r="H81" s="51"/>
      <c r="I81" s="51"/>
      <c r="J81" s="51"/>
      <c r="K81" s="51"/>
      <c r="L81" s="51">
        <v>0</v>
      </c>
      <c r="M81" s="51">
        <v>0</v>
      </c>
      <c r="N81" s="51">
        <f aca="true" t="shared" si="2" ref="N81:N92">+SUM(B81:M81)</f>
        <v>131.522868042</v>
      </c>
      <c r="O81" s="10"/>
      <c r="P81" s="10"/>
    </row>
    <row r="82" spans="1:16" s="24" customFormat="1" ht="12.75">
      <c r="A82" s="12" t="s">
        <v>28</v>
      </c>
      <c r="B82" s="13">
        <v>0</v>
      </c>
      <c r="C82" s="13">
        <v>0</v>
      </c>
      <c r="D82" s="13"/>
      <c r="E82" s="13"/>
      <c r="F82" s="51"/>
      <c r="G82" s="51"/>
      <c r="H82" s="51"/>
      <c r="I82" s="51"/>
      <c r="J82" s="51"/>
      <c r="K82" s="51"/>
      <c r="L82" s="51">
        <v>0</v>
      </c>
      <c r="M82" s="51">
        <v>0</v>
      </c>
      <c r="N82" s="51">
        <f t="shared" si="2"/>
        <v>0</v>
      </c>
      <c r="O82" s="10"/>
      <c r="P82" s="10"/>
    </row>
    <row r="83" spans="1:16" s="14" customFormat="1" ht="12.75" outlineLevel="2">
      <c r="A83" s="10" t="s">
        <v>29</v>
      </c>
      <c r="B83" s="11">
        <v>3402.7195355460003</v>
      </c>
      <c r="C83" s="11">
        <v>987.8157472839999</v>
      </c>
      <c r="D83" s="11"/>
      <c r="E83" s="11"/>
      <c r="F83" s="96"/>
      <c r="G83" s="96"/>
      <c r="H83" s="96"/>
      <c r="I83" s="96"/>
      <c r="J83" s="96"/>
      <c r="K83" s="96"/>
      <c r="L83" s="96">
        <v>0</v>
      </c>
      <c r="M83" s="96">
        <v>0</v>
      </c>
      <c r="N83" s="96">
        <f t="shared" si="2"/>
        <v>4390.53528283</v>
      </c>
      <c r="O83" s="10"/>
      <c r="P83" s="10"/>
    </row>
    <row r="84" spans="1:16" s="24" customFormat="1" ht="12.75">
      <c r="A84" s="12" t="s">
        <v>27</v>
      </c>
      <c r="B84" s="13">
        <v>-13.411818305</v>
      </c>
      <c r="C84" s="13">
        <v>43.811181695</v>
      </c>
      <c r="D84" s="13"/>
      <c r="E84" s="13"/>
      <c r="F84" s="51"/>
      <c r="G84" s="51"/>
      <c r="H84" s="51"/>
      <c r="I84" s="51"/>
      <c r="J84" s="51"/>
      <c r="K84" s="51"/>
      <c r="L84" s="51">
        <v>0</v>
      </c>
      <c r="M84" s="51">
        <v>0</v>
      </c>
      <c r="N84" s="51">
        <f t="shared" si="2"/>
        <v>30.39936339</v>
      </c>
      <c r="O84" s="10"/>
      <c r="P84" s="10"/>
    </row>
    <row r="85" spans="1:16" s="24" customFormat="1" ht="12.75">
      <c r="A85" s="12" t="s">
        <v>28</v>
      </c>
      <c r="B85" s="13">
        <v>3416.1313538510003</v>
      </c>
      <c r="C85" s="13">
        <v>944.004565589</v>
      </c>
      <c r="D85" s="13"/>
      <c r="E85" s="13"/>
      <c r="F85" s="51"/>
      <c r="G85" s="51"/>
      <c r="H85" s="51"/>
      <c r="I85" s="51"/>
      <c r="J85" s="51"/>
      <c r="K85" s="51"/>
      <c r="L85" s="51">
        <v>0</v>
      </c>
      <c r="M85" s="51">
        <v>0</v>
      </c>
      <c r="N85" s="51">
        <f t="shared" si="2"/>
        <v>4360.13591944</v>
      </c>
      <c r="O85" s="10"/>
      <c r="P85" s="10"/>
    </row>
    <row r="86" spans="1:16" s="24" customFormat="1" ht="6" customHeight="1">
      <c r="A86" s="12"/>
      <c r="B86" s="115"/>
      <c r="C86" s="115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10"/>
      <c r="P86" s="10"/>
    </row>
    <row r="87" spans="1:14" s="10" customFormat="1" ht="12.75">
      <c r="A87" s="10" t="s">
        <v>30</v>
      </c>
      <c r="B87" s="11">
        <v>-13.411818305</v>
      </c>
      <c r="C87" s="11">
        <v>-13.411818305</v>
      </c>
      <c r="D87" s="11"/>
      <c r="E87" s="11"/>
      <c r="F87" s="96"/>
      <c r="G87" s="96"/>
      <c r="H87" s="96"/>
      <c r="I87" s="96"/>
      <c r="J87" s="96"/>
      <c r="K87" s="96"/>
      <c r="L87" s="96">
        <v>0</v>
      </c>
      <c r="M87" s="96">
        <v>0</v>
      </c>
      <c r="N87" s="96">
        <f t="shared" si="2"/>
        <v>-26.82363661</v>
      </c>
    </row>
    <row r="88" spans="1:16" s="32" customFormat="1" ht="12.75">
      <c r="A88" s="12" t="s">
        <v>31</v>
      </c>
      <c r="B88" s="57">
        <v>0</v>
      </c>
      <c r="C88" s="57">
        <v>0</v>
      </c>
      <c r="D88" s="57"/>
      <c r="E88" s="57"/>
      <c r="F88" s="51"/>
      <c r="G88" s="51"/>
      <c r="H88" s="51"/>
      <c r="I88" s="51"/>
      <c r="J88" s="51"/>
      <c r="K88" s="51"/>
      <c r="L88" s="51">
        <v>0</v>
      </c>
      <c r="M88" s="51">
        <v>0</v>
      </c>
      <c r="N88" s="51">
        <f t="shared" si="2"/>
        <v>0</v>
      </c>
      <c r="O88" s="10"/>
      <c r="P88" s="10"/>
    </row>
    <row r="89" spans="1:16" s="32" customFormat="1" ht="12.75">
      <c r="A89" s="12" t="s">
        <v>32</v>
      </c>
      <c r="B89" s="57">
        <v>13.411818305</v>
      </c>
      <c r="C89" s="57">
        <v>13.411818305</v>
      </c>
      <c r="D89" s="57"/>
      <c r="E89" s="57"/>
      <c r="F89" s="51"/>
      <c r="G89" s="51"/>
      <c r="H89" s="51"/>
      <c r="I89" s="51"/>
      <c r="J89" s="51"/>
      <c r="K89" s="51"/>
      <c r="L89" s="51">
        <v>0</v>
      </c>
      <c r="M89" s="51">
        <v>0</v>
      </c>
      <c r="N89" s="51">
        <f t="shared" si="2"/>
        <v>26.82363661</v>
      </c>
      <c r="O89" s="10"/>
      <c r="P89" s="10"/>
    </row>
    <row r="90" spans="2:16" s="32" customFormat="1" ht="6.75" customHeight="1">
      <c r="B90" s="57"/>
      <c r="C90" s="57"/>
      <c r="D90" s="57"/>
      <c r="E90" s="57"/>
      <c r="F90" s="112"/>
      <c r="G90" s="112"/>
      <c r="H90" s="112"/>
      <c r="I90" s="112"/>
      <c r="J90" s="112"/>
      <c r="K90" s="112"/>
      <c r="L90" s="112"/>
      <c r="M90" s="112"/>
      <c r="N90" s="112"/>
      <c r="O90" s="10"/>
      <c r="P90" s="10"/>
    </row>
    <row r="91" spans="1:16" s="32" customFormat="1" ht="12.75">
      <c r="A91" s="10" t="s">
        <v>33</v>
      </c>
      <c r="B91" s="59">
        <v>0</v>
      </c>
      <c r="C91" s="59">
        <v>0</v>
      </c>
      <c r="D91" s="59"/>
      <c r="E91" s="59"/>
      <c r="F91" s="96"/>
      <c r="G91" s="96"/>
      <c r="H91" s="96"/>
      <c r="I91" s="96"/>
      <c r="J91" s="96"/>
      <c r="K91" s="96"/>
      <c r="L91" s="96">
        <v>0</v>
      </c>
      <c r="M91" s="96">
        <v>0</v>
      </c>
      <c r="N91" s="96">
        <f t="shared" si="2"/>
        <v>0</v>
      </c>
      <c r="O91" s="10"/>
      <c r="P91" s="10"/>
    </row>
    <row r="92" spans="1:16" s="32" customFormat="1" ht="12.75">
      <c r="A92" s="12" t="s">
        <v>88</v>
      </c>
      <c r="B92" s="57">
        <v>0</v>
      </c>
      <c r="C92" s="57">
        <v>0</v>
      </c>
      <c r="D92" s="57"/>
      <c r="E92" s="57"/>
      <c r="F92" s="51"/>
      <c r="G92" s="51"/>
      <c r="H92" s="51"/>
      <c r="I92" s="51"/>
      <c r="J92" s="51"/>
      <c r="K92" s="51"/>
      <c r="L92" s="51">
        <v>0</v>
      </c>
      <c r="M92" s="51">
        <v>0</v>
      </c>
      <c r="N92" s="51">
        <f t="shared" si="2"/>
        <v>0</v>
      </c>
      <c r="O92" s="10"/>
      <c r="P92" s="10"/>
    </row>
    <row r="93" spans="2:16" s="32" customFormat="1" ht="7.5" customHeight="1" hidden="1">
      <c r="B93" s="57"/>
      <c r="C93" s="57"/>
      <c r="D93" s="57"/>
      <c r="E93" s="57"/>
      <c r="F93" s="112"/>
      <c r="G93" s="112"/>
      <c r="H93" s="112"/>
      <c r="I93" s="112"/>
      <c r="J93" s="112"/>
      <c r="K93" s="112"/>
      <c r="L93" s="112"/>
      <c r="M93" s="112"/>
      <c r="N93" s="112"/>
      <c r="O93" s="10"/>
      <c r="P93" s="10"/>
    </row>
    <row r="94" spans="1:16" s="32" customFormat="1" ht="12.75" hidden="1">
      <c r="A94" s="10" t="s">
        <v>34</v>
      </c>
      <c r="B94" s="59">
        <v>3296.873508426</v>
      </c>
      <c r="C94" s="59">
        <v>521.0448566180003</v>
      </c>
      <c r="D94" s="59">
        <v>58.44854488651515</v>
      </c>
      <c r="E94" s="59">
        <v>65.54493841633527</v>
      </c>
      <c r="F94" s="96">
        <v>-28.637249742167228</v>
      </c>
      <c r="G94" s="96">
        <v>-777.7512418040002</v>
      </c>
      <c r="H94" s="96">
        <v>-347.56316017299923</v>
      </c>
      <c r="I94" s="96">
        <v>-1008.9343154650013</v>
      </c>
      <c r="J94" s="96">
        <v>-346.8690571350004</v>
      </c>
      <c r="K94" s="96">
        <v>78.69736472700129</v>
      </c>
      <c r="L94" s="96">
        <v>0</v>
      </c>
      <c r="M94" s="96">
        <v>0</v>
      </c>
      <c r="N94" s="96">
        <f>+SUM(B94:M94)</f>
        <v>1510.8541887546842</v>
      </c>
      <c r="O94" s="10"/>
      <c r="P94" s="10"/>
    </row>
    <row r="95" spans="6:9" ht="14.25">
      <c r="F95" s="113"/>
      <c r="I95" s="53"/>
    </row>
    <row r="96" spans="1:9" ht="15">
      <c r="A96" s="4" t="s">
        <v>89</v>
      </c>
      <c r="F96" s="113"/>
      <c r="I96" s="53"/>
    </row>
    <row r="97" spans="1:6" ht="15">
      <c r="A97" s="38" t="s">
        <v>90</v>
      </c>
      <c r="F97" s="113"/>
    </row>
    <row r="98" ht="14.25">
      <c r="F98" s="113"/>
    </row>
    <row r="99" ht="14.25">
      <c r="F99" s="113"/>
    </row>
  </sheetData>
  <sheetProtection/>
  <mergeCells count="18">
    <mergeCell ref="A2:N2"/>
    <mergeCell ref="A3:N3"/>
    <mergeCell ref="A5:N5"/>
    <mergeCell ref="A6:N6"/>
    <mergeCell ref="A8:A9"/>
    <mergeCell ref="B8:B9"/>
    <mergeCell ref="C8:C9"/>
    <mergeCell ref="D8:D9"/>
    <mergeCell ref="E8:E9"/>
    <mergeCell ref="F8:F9"/>
    <mergeCell ref="M8:M9"/>
    <mergeCell ref="N8:N9"/>
    <mergeCell ref="G8:G9"/>
    <mergeCell ref="H8:H9"/>
    <mergeCell ref="I8:I9"/>
    <mergeCell ref="J8:J9"/>
    <mergeCell ref="K8:K9"/>
    <mergeCell ref="L8:L9"/>
  </mergeCells>
  <printOptions/>
  <pageMargins left="0.1968503937007874" right="0.1968503937007874" top="0.3937007874015748" bottom="0.2362204724409449" header="0.31496062992125984" footer="0.31496062992125984"/>
  <pageSetup fitToHeight="0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Karol Careaga</cp:lastModifiedBy>
  <cp:lastPrinted>2019-08-09T11:44:16Z</cp:lastPrinted>
  <dcterms:created xsi:type="dcterms:W3CDTF">1998-08-06T20:23:21Z</dcterms:created>
  <dcterms:modified xsi:type="dcterms:W3CDTF">2020-03-05T13:35:24Z</dcterms:modified>
  <cp:category/>
  <cp:version/>
  <cp:contentType/>
  <cp:contentStatus/>
</cp:coreProperties>
</file>