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560" tabRatio="896" activeTab="0"/>
  </bookViews>
  <sheets>
    <sheet name="1" sheetId="1" r:id="rId1"/>
  </sheets>
  <definedNames>
    <definedName name="_xlfn.IFERROR" hidden="1">#NAME?</definedName>
    <definedName name="acentral">#REF!</definedName>
    <definedName name="_xlnm.Print_Area" localSheetId="0">'1'!$A$1:$H$97</definedName>
  </definedNames>
  <calcPr fullCalcOnLoad="1"/>
</workbook>
</file>

<file path=xl/sharedStrings.xml><?xml version="1.0" encoding="utf-8"?>
<sst xmlns="http://schemas.openxmlformats.org/spreadsheetml/2006/main" count="87" uniqueCount="74">
  <si>
    <t>GASTO TOTAL OBLIGADO</t>
  </si>
  <si>
    <t>Conceptos</t>
  </si>
  <si>
    <t>Donaciones</t>
  </si>
  <si>
    <t>Subsidios</t>
  </si>
  <si>
    <t>SITUACIÓN FINANCIERA</t>
  </si>
  <si>
    <t>ADMINISTRACIÓN CENTRAL</t>
  </si>
  <si>
    <t>En miles de millones de G.</t>
  </si>
  <si>
    <t>INGRESO TOTAL (RECAUDADO)</t>
  </si>
  <si>
    <t>Contribuciones sociales</t>
  </si>
  <si>
    <t>De gobiernos extranjeros</t>
  </si>
  <si>
    <t>De organismos internacionales</t>
  </si>
  <si>
    <t>De otras unidades del gobierno general</t>
  </si>
  <si>
    <t>Otros ingresos</t>
  </si>
  <si>
    <t>Rentas de la propiedad</t>
  </si>
  <si>
    <t>Ventas de bienes y servicios</t>
  </si>
  <si>
    <t>Remuneración a los empleados</t>
  </si>
  <si>
    <t>Uso de bienes y servicios</t>
  </si>
  <si>
    <t>Intereses</t>
  </si>
  <si>
    <t>Prestaciones sociales</t>
  </si>
  <si>
    <t>Otros gastos</t>
  </si>
  <si>
    <t>Balance Operativo Neto (Ingreso menos Gasto)</t>
  </si>
  <si>
    <t>Adquisición neta de activos no financieros</t>
  </si>
  <si>
    <t>Activos fijos</t>
  </si>
  <si>
    <t>Otros activos</t>
  </si>
  <si>
    <t>Préstamo neto / endeudamiento neto</t>
  </si>
  <si>
    <t>Transacciones en activos financieros y pasivos (financiamiento)</t>
  </si>
  <si>
    <t>Adquisición neta de activos financieros</t>
  </si>
  <si>
    <t>Internos</t>
  </si>
  <si>
    <t>Externos</t>
  </si>
  <si>
    <t>Incurrimiento neto de pasivos</t>
  </si>
  <si>
    <t>Deuda flotante</t>
  </si>
  <si>
    <t>Ejercicio actual</t>
  </si>
  <si>
    <t>Ejercicio anterior</t>
  </si>
  <si>
    <t>Variacion saldos de caja</t>
  </si>
  <si>
    <t>Discrepancia Estadística</t>
  </si>
  <si>
    <t>% Ejec.</t>
  </si>
  <si>
    <t>% de Var.</t>
  </si>
  <si>
    <t>Manual de Estadísticas de las Finanzas Públicas 2001 (MEFP 2001)</t>
  </si>
  <si>
    <t>Otras Rentra a la propiedad</t>
  </si>
  <si>
    <t>Otras Ventas de Bienes y Servicios</t>
  </si>
  <si>
    <t xml:space="preserve">            Regalías y compensación Itaipú y Yacyretá</t>
  </si>
  <si>
    <t xml:space="preserve">            Compensacion cesion de energia Itaipu y Yacyreta</t>
  </si>
  <si>
    <t>Servicios no personales</t>
  </si>
  <si>
    <t>Bienes de consumo</t>
  </si>
  <si>
    <t>Comisiones</t>
  </si>
  <si>
    <t>Otros Usos de Bienes y Servicios</t>
  </si>
  <si>
    <t>Externa</t>
  </si>
  <si>
    <t>Interna</t>
  </si>
  <si>
    <t xml:space="preserve">           Corrientes</t>
  </si>
  <si>
    <t xml:space="preserve">           De Capital</t>
  </si>
  <si>
    <t xml:space="preserve">       De gobiernos extranjeros</t>
  </si>
  <si>
    <t xml:space="preserve">               Corrientes</t>
  </si>
  <si>
    <t xml:space="preserve">               De Capital</t>
  </si>
  <si>
    <t xml:space="preserve">     Corrientes</t>
  </si>
  <si>
    <t xml:space="preserve">           Aportes a entidades con fines sociales y al Fondo Nacional de emergencia</t>
  </si>
  <si>
    <t xml:space="preserve">           Transferencias corrientes al sector privado</t>
  </si>
  <si>
    <t xml:space="preserve">           Transferencias corrientes a entidades del Sector Privado, Académico y/o Público del Exterior</t>
  </si>
  <si>
    <t xml:space="preserve">           Pago de impuestos, tasas y gastos judiciales</t>
  </si>
  <si>
    <t xml:space="preserve">           Gastos reservados</t>
  </si>
  <si>
    <t xml:space="preserve">    De Capital</t>
  </si>
  <si>
    <t xml:space="preserve">          Transferencias de capital al sector privado</t>
  </si>
  <si>
    <t xml:space="preserve">          Transferencias de capital al BCP</t>
  </si>
  <si>
    <t xml:space="preserve">          Otros aportes de la Tesorería General </t>
  </si>
  <si>
    <t xml:space="preserve">       A organismos internacionales</t>
  </si>
  <si>
    <t xml:space="preserve">       A otras unidades del gobierno general</t>
  </si>
  <si>
    <r>
      <t>Fuente:</t>
    </r>
    <r>
      <rPr>
        <sz val="10"/>
        <rFont val="Times New Roman"/>
        <family val="1"/>
      </rPr>
      <t xml:space="preserve"> Sistema de Contabilidad (SICO) ; BCP - Cifras preliminares</t>
    </r>
  </si>
  <si>
    <t>Reduccion (-)/Aumento (+)</t>
  </si>
  <si>
    <t>Ingresos tributarios</t>
  </si>
  <si>
    <t>Presupuesto
Ajustado
2019</t>
  </si>
  <si>
    <t>Modalidad llave en mano</t>
  </si>
  <si>
    <t>Presupuesto
Ajustado
2020</t>
  </si>
  <si>
    <t>1 Ingresos Tributarios del mes de Enero serán distribuidos posteriormente</t>
  </si>
  <si>
    <t>Ejecución
Enero
2019</t>
  </si>
  <si>
    <t>Ejecución
Enero
2020</t>
  </si>
</sst>
</file>

<file path=xl/styles.xml><?xml version="1.0" encoding="utf-8"?>
<styleSheet xmlns="http://schemas.openxmlformats.org/spreadsheetml/2006/main">
  <numFmts count="68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Gs&quot;\ #,##0_);\(&quot;Gs&quot;\ #,##0\)"/>
    <numFmt numFmtId="173" formatCode="&quot;Gs&quot;\ #,##0_);[Red]\(&quot;Gs&quot;\ #,##0\)"/>
    <numFmt numFmtId="174" formatCode="&quot;Gs&quot;\ #,##0.00_);\(&quot;Gs&quot;\ #,##0.00\)"/>
    <numFmt numFmtId="175" formatCode="&quot;Gs&quot;\ #,##0.00_);[Red]\(&quot;Gs&quot;\ #,##0.00\)"/>
    <numFmt numFmtId="176" formatCode="_(&quot;Gs&quot;\ * #,##0_);_(&quot;Gs&quot;\ * \(#,##0\);_(&quot;Gs&quot;\ * &quot;-&quot;_);_(@_)"/>
    <numFmt numFmtId="177" formatCode="_(* #,##0_);_(* \(#,##0\);_(* &quot;-&quot;_);_(@_)"/>
    <numFmt numFmtId="178" formatCode="_(&quot;Gs&quot;\ * #,##0.00_);_(&quot;Gs&quot;\ * \(#,##0.00\);_(&quot;Gs&quot;\ * &quot;-&quot;??_);_(@_)"/>
    <numFmt numFmtId="179" formatCode="_(* #,##0.00_);_(* \(#,##0.00\);_(* &quot;-&quot;??_);_(@_)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.0"/>
    <numFmt numFmtId="185" formatCode="###,##0.0;\(###,##0.0\)"/>
    <numFmt numFmtId="186" formatCode="#,##0.0;\(#,##0.0\)"/>
    <numFmt numFmtId="187" formatCode="0.0%"/>
    <numFmt numFmtId="188" formatCode="0.0000000"/>
    <numFmt numFmtId="189" formatCode="#,##0.0;[Red]#,##0.0"/>
    <numFmt numFmtId="190" formatCode="[$-3C0A]dddd\,\ dd&quot; de &quot;mmmm&quot; de &quot;yyyy"/>
    <numFmt numFmtId="191" formatCode="[$-3C0A]hh:mm:ss\ AM/PM"/>
    <numFmt numFmtId="192" formatCode="#,##0.0_);[Red]\(#,##0.0\)"/>
    <numFmt numFmtId="193" formatCode="#,##0.00;\(#,##0.00\)"/>
    <numFmt numFmtId="194" formatCode="#,##0.000;\(#,##0.000\)"/>
    <numFmt numFmtId="195" formatCode="#,##0.0000;\(#,##0.0000\)"/>
    <numFmt numFmtId="196" formatCode="#,##0;\(#,##0\)"/>
    <numFmt numFmtId="197" formatCode="0.0000"/>
    <numFmt numFmtId="198" formatCode="0.000"/>
    <numFmt numFmtId="199" formatCode="0.0"/>
    <numFmt numFmtId="200" formatCode="#,##0.000"/>
    <numFmt numFmtId="201" formatCode="#,##0.0000"/>
    <numFmt numFmtId="202" formatCode="#,##0.00000"/>
    <numFmt numFmtId="203" formatCode="#,##0.0_);\(#,##0.0\)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###,##0.00;\(###,##0.00\)"/>
    <numFmt numFmtId="209" formatCode="0.000%"/>
    <numFmt numFmtId="210" formatCode="0.0000%"/>
    <numFmt numFmtId="211" formatCode="###,##0.000;\(###,##0.000\)"/>
    <numFmt numFmtId="212" formatCode="###,##0.0000;\(###,##0.0000\)"/>
    <numFmt numFmtId="213" formatCode="###,##0.00000;\(###,##0.00000\)"/>
    <numFmt numFmtId="214" formatCode="###,##0.000000;\(###,##0.000000\)"/>
    <numFmt numFmtId="215" formatCode="###,##0.0000000;\(###,##0.0000000\)"/>
    <numFmt numFmtId="216" formatCode="###,##0.00000000;\(###,##0.00000000\)"/>
    <numFmt numFmtId="217" formatCode="#,##0.000000"/>
    <numFmt numFmtId="218" formatCode="#,##0.0000000"/>
    <numFmt numFmtId="219" formatCode="#,##0.00000000"/>
    <numFmt numFmtId="220" formatCode="#,##0.000000000"/>
    <numFmt numFmtId="221" formatCode="[$-409]mmm\-yy;@"/>
    <numFmt numFmtId="222" formatCode="_-* #,##0.0\ _€_-;\-* #,##0.0\ _€_-;_-* &quot;-&quot;??\ _€_-;_-@_-"/>
    <numFmt numFmtId="223" formatCode="_-* #,##0\ _€_-;\-* #,##0\ _€_-;_-* &quot;-&quot;??\ _€_-;_-@_-"/>
  </numFmts>
  <fonts count="61">
    <font>
      <sz val="11"/>
      <name val="Arial"/>
      <family val="2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vertAlign val="subscript"/>
      <sz val="10"/>
      <name val="Times New Roman"/>
      <family val="1"/>
    </font>
    <font>
      <b/>
      <sz val="7"/>
      <name val="Book Antiqua"/>
      <family val="1"/>
    </font>
    <font>
      <b/>
      <sz val="14"/>
      <name val="Book Antiqua"/>
      <family val="1"/>
    </font>
    <font>
      <sz val="7.5"/>
      <name val="Arial"/>
      <family val="2"/>
    </font>
    <font>
      <b/>
      <i/>
      <sz val="10"/>
      <color indexed="8"/>
      <name val="Times New Roman"/>
      <family val="1"/>
    </font>
    <font>
      <sz val="12"/>
      <name val="Book Antiqua"/>
      <family val="1"/>
    </font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rgb="FFFF0000"/>
      <name val="Arial"/>
      <family val="2"/>
    </font>
    <font>
      <sz val="11"/>
      <color theme="0"/>
      <name val="Arial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3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183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71" fontId="48" fillId="0" borderId="0" applyFont="0" applyFill="0" applyBorder="0" applyAlignment="0" applyProtection="0"/>
    <xf numFmtId="182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49" fillId="31" borderId="0" applyNumberFormat="0" applyBorder="0" applyAlignment="0" applyProtection="0"/>
    <xf numFmtId="0" fontId="7" fillId="0" borderId="0">
      <alignment/>
      <protection/>
    </xf>
    <xf numFmtId="221" fontId="38" fillId="0" borderId="0">
      <alignment/>
      <protection/>
    </xf>
    <xf numFmtId="3" fontId="0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00">
    <xf numFmtId="3" fontId="0" fillId="0" borderId="0" xfId="0" applyAlignment="1">
      <alignment/>
    </xf>
    <xf numFmtId="0" fontId="6" fillId="33" borderId="0" xfId="0" applyNumberFormat="1" applyFont="1" applyFill="1" applyAlignment="1">
      <alignment horizontal="left"/>
    </xf>
    <xf numFmtId="3" fontId="11" fillId="0" borderId="0" xfId="0" applyFont="1" applyAlignment="1">
      <alignment horizontal="center"/>
    </xf>
    <xf numFmtId="3" fontId="12" fillId="0" borderId="0" xfId="0" applyFont="1" applyBorder="1" applyAlignment="1">
      <alignment horizontal="center"/>
    </xf>
    <xf numFmtId="3" fontId="10" fillId="33" borderId="0" xfId="0" applyFont="1" applyFill="1" applyAlignment="1">
      <alignment horizontal="left"/>
    </xf>
    <xf numFmtId="0" fontId="0" fillId="0" borderId="0" xfId="0" applyNumberFormat="1" applyAlignment="1" applyProtection="1">
      <alignment/>
      <protection/>
    </xf>
    <xf numFmtId="3" fontId="6" fillId="0" borderId="0" xfId="58" applyFont="1" applyAlignment="1">
      <alignment/>
    </xf>
    <xf numFmtId="0" fontId="13" fillId="0" borderId="0" xfId="0" applyNumberFormat="1" applyFont="1" applyBorder="1" applyAlignment="1" applyProtection="1">
      <alignment/>
      <protection/>
    </xf>
    <xf numFmtId="3" fontId="1" fillId="0" borderId="0" xfId="58" applyFont="1" applyFill="1" applyAlignment="1">
      <alignment horizontal="center"/>
    </xf>
    <xf numFmtId="186" fontId="4" fillId="0" borderId="0" xfId="58" applyNumberFormat="1" applyFont="1" applyFill="1" applyAlignment="1">
      <alignment/>
    </xf>
    <xf numFmtId="3" fontId="1" fillId="0" borderId="0" xfId="58" applyFont="1" applyFill="1" applyAlignment="1">
      <alignment/>
    </xf>
    <xf numFmtId="186" fontId="1" fillId="0" borderId="0" xfId="58" applyNumberFormat="1" applyFont="1" applyFill="1" applyAlignment="1">
      <alignment/>
    </xf>
    <xf numFmtId="3" fontId="5" fillId="0" borderId="0" xfId="58" applyFont="1" applyFill="1" applyAlignment="1">
      <alignment horizontal="left" indent="2"/>
    </xf>
    <xf numFmtId="186" fontId="5" fillId="0" borderId="0" xfId="58" applyNumberFormat="1" applyFont="1" applyFill="1" applyAlignment="1">
      <alignment horizontal="right"/>
    </xf>
    <xf numFmtId="3" fontId="5" fillId="0" borderId="0" xfId="58" applyFont="1" applyFill="1" applyAlignment="1">
      <alignment/>
    </xf>
    <xf numFmtId="3" fontId="5" fillId="0" borderId="0" xfId="58" applyFont="1" applyFill="1" applyBorder="1" applyAlignment="1">
      <alignment horizontal="left" indent="2"/>
    </xf>
    <xf numFmtId="186" fontId="5" fillId="0" borderId="0" xfId="58" applyNumberFormat="1" applyFont="1" applyFill="1" applyBorder="1" applyAlignment="1">
      <alignment horizontal="right"/>
    </xf>
    <xf numFmtId="186" fontId="3" fillId="0" borderId="0" xfId="58" applyNumberFormat="1" applyFont="1" applyFill="1" applyAlignment="1">
      <alignment horizontal="right"/>
    </xf>
    <xf numFmtId="186" fontId="1" fillId="0" borderId="0" xfId="58" applyNumberFormat="1" applyFont="1" applyFill="1" applyAlignment="1">
      <alignment horizontal="right"/>
    </xf>
    <xf numFmtId="186" fontId="1" fillId="0" borderId="10" xfId="58" applyNumberFormat="1" applyFont="1" applyFill="1" applyBorder="1" applyAlignment="1">
      <alignment horizontal="right"/>
    </xf>
    <xf numFmtId="4" fontId="4" fillId="0" borderId="0" xfId="58" applyNumberFormat="1" applyFont="1" applyFill="1" applyAlignment="1">
      <alignment horizontal="center"/>
    </xf>
    <xf numFmtId="4" fontId="1" fillId="0" borderId="0" xfId="58" applyNumberFormat="1" applyFont="1" applyFill="1" applyAlignment="1">
      <alignment horizontal="center"/>
    </xf>
    <xf numFmtId="4" fontId="5" fillId="0" borderId="0" xfId="58" applyNumberFormat="1" applyFont="1" applyFill="1" applyAlignment="1">
      <alignment horizontal="center"/>
    </xf>
    <xf numFmtId="4" fontId="5" fillId="0" borderId="0" xfId="58" applyNumberFormat="1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/>
      <protection/>
    </xf>
    <xf numFmtId="3" fontId="4" fillId="0" borderId="0" xfId="58" applyFont="1" applyFill="1" applyBorder="1" applyAlignment="1">
      <alignment/>
    </xf>
    <xf numFmtId="186" fontId="4" fillId="0" borderId="0" xfId="58" applyNumberFormat="1" applyFont="1" applyFill="1" applyBorder="1" applyAlignment="1">
      <alignment/>
    </xf>
    <xf numFmtId="4" fontId="4" fillId="0" borderId="0" xfId="58" applyNumberFormat="1" applyFont="1" applyFill="1" applyBorder="1" applyAlignment="1">
      <alignment horizontal="center"/>
    </xf>
    <xf numFmtId="3" fontId="14" fillId="0" borderId="0" xfId="58" applyFont="1" applyFill="1" applyBorder="1" applyAlignment="1">
      <alignment/>
    </xf>
    <xf numFmtId="4" fontId="14" fillId="0" borderId="0" xfId="58" applyNumberFormat="1" applyFont="1" applyFill="1" applyBorder="1" applyAlignment="1">
      <alignment horizontal="center"/>
    </xf>
    <xf numFmtId="3" fontId="4" fillId="0" borderId="0" xfId="58" applyFont="1" applyFill="1" applyBorder="1" applyAlignment="1">
      <alignment vertical="center" wrapText="1"/>
    </xf>
    <xf numFmtId="4" fontId="4" fillId="0" borderId="0" xfId="58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 applyProtection="1">
      <alignment/>
      <protection/>
    </xf>
    <xf numFmtId="185" fontId="4" fillId="0" borderId="0" xfId="58" applyNumberFormat="1" applyFont="1" applyFill="1" applyAlignment="1">
      <alignment horizontal="center"/>
    </xf>
    <xf numFmtId="185" fontId="1" fillId="0" borderId="0" xfId="58" applyNumberFormat="1" applyFont="1" applyFill="1" applyAlignment="1">
      <alignment horizontal="center"/>
    </xf>
    <xf numFmtId="185" fontId="5" fillId="0" borderId="0" xfId="58" applyNumberFormat="1" applyFont="1" applyFill="1" applyAlignment="1">
      <alignment horizontal="center"/>
    </xf>
    <xf numFmtId="185" fontId="4" fillId="0" borderId="0" xfId="58" applyNumberFormat="1" applyFont="1" applyFill="1" applyBorder="1" applyAlignment="1">
      <alignment horizontal="center"/>
    </xf>
    <xf numFmtId="185" fontId="4" fillId="0" borderId="0" xfId="58" applyNumberFormat="1" applyFont="1" applyFill="1" applyBorder="1" applyAlignment="1">
      <alignment horizontal="center" vertical="center" wrapText="1"/>
    </xf>
    <xf numFmtId="3" fontId="1" fillId="33" borderId="0" xfId="0" applyFont="1" applyFill="1" applyAlignment="1">
      <alignment/>
    </xf>
    <xf numFmtId="4" fontId="4" fillId="0" borderId="0" xfId="58" applyNumberFormat="1" applyFont="1" applyFill="1" applyAlignment="1">
      <alignment/>
    </xf>
    <xf numFmtId="4" fontId="1" fillId="0" borderId="0" xfId="58" applyNumberFormat="1" applyFont="1" applyFill="1" applyAlignment="1">
      <alignment/>
    </xf>
    <xf numFmtId="4" fontId="5" fillId="0" borderId="0" xfId="58" applyNumberFormat="1" applyFont="1" applyFill="1" applyAlignment="1">
      <alignment/>
    </xf>
    <xf numFmtId="4" fontId="4" fillId="0" borderId="0" xfId="58" applyNumberFormat="1" applyFont="1" applyFill="1" applyBorder="1" applyAlignment="1">
      <alignment/>
    </xf>
    <xf numFmtId="4" fontId="5" fillId="0" borderId="0" xfId="58" applyNumberFormat="1" applyFont="1" applyFill="1" applyBorder="1" applyAlignment="1">
      <alignment/>
    </xf>
    <xf numFmtId="4" fontId="14" fillId="0" borderId="0" xfId="58" applyNumberFormat="1" applyFont="1" applyFill="1" applyBorder="1" applyAlignment="1">
      <alignment/>
    </xf>
    <xf numFmtId="4" fontId="14" fillId="0" borderId="10" xfId="58" applyNumberFormat="1" applyFont="1" applyFill="1" applyBorder="1" applyAlignment="1">
      <alignment/>
    </xf>
    <xf numFmtId="4" fontId="4" fillId="0" borderId="0" xfId="58" applyNumberFormat="1" applyFont="1" applyFill="1" applyBorder="1" applyAlignment="1">
      <alignment vertical="center" wrapText="1"/>
    </xf>
    <xf numFmtId="186" fontId="5" fillId="0" borderId="0" xfId="58" applyNumberFormat="1" applyFont="1" applyFill="1" applyAlignment="1">
      <alignment/>
    </xf>
    <xf numFmtId="186" fontId="1" fillId="0" borderId="0" xfId="58" applyNumberFormat="1" applyFont="1" applyFill="1" applyAlignment="1">
      <alignment/>
    </xf>
    <xf numFmtId="186" fontId="56" fillId="0" borderId="0" xfId="0" applyNumberFormat="1" applyFont="1" applyAlignment="1" applyProtection="1">
      <alignment/>
      <protection/>
    </xf>
    <xf numFmtId="186" fontId="1" fillId="0" borderId="0" xfId="0" applyNumberFormat="1" applyFont="1" applyAlignment="1" applyProtection="1">
      <alignment/>
      <protection/>
    </xf>
    <xf numFmtId="184" fontId="5" fillId="0" borderId="0" xfId="58" applyNumberFormat="1" applyFont="1" applyFill="1" applyAlignment="1">
      <alignment horizontal="center"/>
    </xf>
    <xf numFmtId="184" fontId="5" fillId="0" borderId="0" xfId="58" applyNumberFormat="1" applyFont="1" applyFill="1" applyBorder="1" applyAlignment="1">
      <alignment horizontal="center"/>
    </xf>
    <xf numFmtId="0" fontId="0" fillId="0" borderId="0" xfId="0" applyNumberFormat="1" applyBorder="1" applyAlignment="1" applyProtection="1">
      <alignment/>
      <protection/>
    </xf>
    <xf numFmtId="186" fontId="1" fillId="0" borderId="0" xfId="58" applyNumberFormat="1" applyFont="1" applyFill="1" applyAlignment="1">
      <alignment horizontal="center"/>
    </xf>
    <xf numFmtId="186" fontId="56" fillId="0" borderId="0" xfId="0" applyNumberFormat="1" applyFont="1" applyAlignment="1" applyProtection="1">
      <alignment horizontal="center"/>
      <protection/>
    </xf>
    <xf numFmtId="186" fontId="1" fillId="0" borderId="0" xfId="0" applyNumberFormat="1" applyFont="1" applyAlignment="1" applyProtection="1">
      <alignment horizontal="center"/>
      <protection/>
    </xf>
    <xf numFmtId="186" fontId="56" fillId="0" borderId="0" xfId="0" applyNumberFormat="1" applyFont="1" applyFill="1" applyAlignment="1" applyProtection="1">
      <alignment/>
      <protection/>
    </xf>
    <xf numFmtId="186" fontId="56" fillId="0" borderId="0" xfId="0" applyNumberFormat="1" applyFont="1" applyFill="1" applyAlignment="1" applyProtection="1">
      <alignment/>
      <protection/>
    </xf>
    <xf numFmtId="186" fontId="1" fillId="0" borderId="0" xfId="0" applyNumberFormat="1" applyFont="1" applyFill="1" applyAlignment="1" applyProtection="1">
      <alignment/>
      <protection/>
    </xf>
    <xf numFmtId="186" fontId="1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3" fontId="1" fillId="0" borderId="0" xfId="58" applyFont="1" applyFill="1" applyBorder="1" applyAlignment="1">
      <alignment/>
    </xf>
    <xf numFmtId="3" fontId="5" fillId="0" borderId="0" xfId="58" applyFont="1" applyFill="1" applyBorder="1" applyAlignment="1">
      <alignment horizontal="left" indent="5"/>
    </xf>
    <xf numFmtId="3" fontId="5" fillId="0" borderId="0" xfId="58" applyFont="1" applyFill="1" applyBorder="1" applyAlignment="1">
      <alignment horizontal="left" indent="3"/>
    </xf>
    <xf numFmtId="3" fontId="5" fillId="0" borderId="0" xfId="58" applyFont="1" applyFill="1" applyBorder="1" applyAlignment="1">
      <alignment horizontal="left" wrapText="1" indent="2"/>
    </xf>
    <xf numFmtId="0" fontId="7" fillId="0" borderId="0" xfId="0" applyNumberFormat="1" applyFont="1" applyBorder="1" applyAlignment="1" applyProtection="1">
      <alignment/>
      <protection/>
    </xf>
    <xf numFmtId="186" fontId="1" fillId="0" borderId="10" xfId="58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left"/>
    </xf>
    <xf numFmtId="3" fontId="12" fillId="0" borderId="0" xfId="0" applyFont="1" applyFill="1" applyBorder="1" applyAlignment="1">
      <alignment horizontal="center"/>
    </xf>
    <xf numFmtId="3" fontId="56" fillId="0" borderId="0" xfId="0" applyNumberFormat="1" applyFont="1" applyFill="1" applyAlignment="1" applyProtection="1">
      <alignment/>
      <protection/>
    </xf>
    <xf numFmtId="0" fontId="57" fillId="0" borderId="0" xfId="0" applyNumberFormat="1" applyFont="1" applyAlignment="1" applyProtection="1">
      <alignment/>
      <protection/>
    </xf>
    <xf numFmtId="0" fontId="57" fillId="0" borderId="0" xfId="0" applyNumberFormat="1" applyFont="1" applyBorder="1" applyAlignment="1" applyProtection="1">
      <alignment/>
      <protection/>
    </xf>
    <xf numFmtId="3" fontId="6" fillId="0" borderId="0" xfId="58" applyFont="1" applyBorder="1" applyAlignment="1">
      <alignment/>
    </xf>
    <xf numFmtId="3" fontId="1" fillId="0" borderId="0" xfId="58" applyFont="1" applyFill="1" applyBorder="1" applyAlignment="1">
      <alignment horizontal="center"/>
    </xf>
    <xf numFmtId="3" fontId="58" fillId="0" borderId="0" xfId="0" applyNumberFormat="1" applyFont="1" applyBorder="1" applyAlignment="1" applyProtection="1">
      <alignment/>
      <protection/>
    </xf>
    <xf numFmtId="9" fontId="1" fillId="0" borderId="0" xfId="65" applyFont="1" applyFill="1" applyAlignment="1">
      <alignment/>
    </xf>
    <xf numFmtId="9" fontId="5" fillId="0" borderId="0" xfId="65" applyFont="1" applyFill="1" applyAlignment="1">
      <alignment/>
    </xf>
    <xf numFmtId="200" fontId="5" fillId="0" borderId="0" xfId="58" applyNumberFormat="1" applyFont="1" applyFill="1" applyAlignment="1">
      <alignment/>
    </xf>
    <xf numFmtId="219" fontId="1" fillId="0" borderId="0" xfId="58" applyNumberFormat="1" applyFont="1" applyFill="1" applyBorder="1" applyAlignment="1">
      <alignment/>
    </xf>
    <xf numFmtId="217" fontId="5" fillId="0" borderId="0" xfId="58" applyNumberFormat="1" applyFont="1" applyFill="1" applyAlignment="1">
      <alignment/>
    </xf>
    <xf numFmtId="220" fontId="5" fillId="0" borderId="0" xfId="58" applyNumberFormat="1" applyFont="1" applyFill="1" applyAlignment="1">
      <alignment/>
    </xf>
    <xf numFmtId="219" fontId="7" fillId="0" borderId="0" xfId="0" applyNumberFormat="1" applyFont="1" applyFill="1" applyAlignment="1" applyProtection="1">
      <alignment/>
      <protection/>
    </xf>
    <xf numFmtId="186" fontId="7" fillId="0" borderId="0" xfId="0" applyNumberFormat="1" applyFont="1" applyFill="1" applyAlignment="1" applyProtection="1">
      <alignment/>
      <protection/>
    </xf>
    <xf numFmtId="186" fontId="59" fillId="0" borderId="0" xfId="58" applyNumberFormat="1" applyFont="1" applyFill="1" applyAlignment="1">
      <alignment/>
    </xf>
    <xf numFmtId="186" fontId="56" fillId="0" borderId="0" xfId="58" applyNumberFormat="1" applyFont="1" applyFill="1" applyAlignment="1">
      <alignment horizontal="right"/>
    </xf>
    <xf numFmtId="186" fontId="59" fillId="0" borderId="0" xfId="58" applyNumberFormat="1" applyFont="1" applyFill="1" applyBorder="1" applyAlignment="1">
      <alignment/>
    </xf>
    <xf numFmtId="186" fontId="56" fillId="0" borderId="0" xfId="58" applyNumberFormat="1" applyFont="1" applyFill="1" applyBorder="1" applyAlignment="1">
      <alignment horizontal="right"/>
    </xf>
    <xf numFmtId="186" fontId="60" fillId="0" borderId="0" xfId="58" applyNumberFormat="1" applyFont="1" applyFill="1" applyAlignment="1">
      <alignment horizontal="right"/>
    </xf>
    <xf numFmtId="186" fontId="59" fillId="0" borderId="0" xfId="58" applyNumberFormat="1" applyFont="1" applyFill="1" applyAlignment="1">
      <alignment horizontal="right"/>
    </xf>
    <xf numFmtId="186" fontId="59" fillId="0" borderId="10" xfId="58" applyNumberFormat="1" applyFont="1" applyFill="1" applyBorder="1" applyAlignment="1">
      <alignment horizontal="right"/>
    </xf>
    <xf numFmtId="185" fontId="14" fillId="0" borderId="0" xfId="58" applyNumberFormat="1" applyFont="1" applyFill="1" applyBorder="1" applyAlignment="1">
      <alignment horizontal="center"/>
    </xf>
    <xf numFmtId="3" fontId="1" fillId="0" borderId="11" xfId="58" applyFont="1" applyFill="1" applyBorder="1" applyAlignment="1">
      <alignment horizontal="center" vertical="center" wrapText="1"/>
    </xf>
    <xf numFmtId="3" fontId="1" fillId="0" borderId="12" xfId="58" applyFont="1" applyFill="1" applyBorder="1" applyAlignment="1">
      <alignment horizontal="center" vertical="center" wrapText="1"/>
    </xf>
    <xf numFmtId="3" fontId="1" fillId="0" borderId="11" xfId="58" applyFont="1" applyFill="1" applyBorder="1" applyAlignment="1">
      <alignment horizontal="center" vertical="center"/>
    </xf>
    <xf numFmtId="3" fontId="1" fillId="0" borderId="12" xfId="58" applyFont="1" applyFill="1" applyBorder="1" applyAlignment="1">
      <alignment horizontal="center" vertical="center"/>
    </xf>
    <xf numFmtId="3" fontId="12" fillId="0" borderId="0" xfId="0" applyFont="1" applyBorder="1" applyAlignment="1">
      <alignment horizontal="center"/>
    </xf>
    <xf numFmtId="3" fontId="15" fillId="0" borderId="0" xfId="0" applyFont="1" applyBorder="1" applyAlignment="1">
      <alignment horizontal="center"/>
    </xf>
    <xf numFmtId="3" fontId="59" fillId="0" borderId="11" xfId="58" applyFont="1" applyFill="1" applyBorder="1" applyAlignment="1">
      <alignment horizontal="center" vertical="center" wrapText="1"/>
    </xf>
    <xf numFmtId="3" fontId="59" fillId="0" borderId="12" xfId="58" applyFont="1" applyFill="1" applyBorder="1" applyAlignment="1">
      <alignment horizontal="center" vertical="center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3 3" xfId="60"/>
    <cellStyle name="Normal 4" xfId="61"/>
    <cellStyle name="Normal 4 2" xfId="62"/>
    <cellStyle name="normální_GFSod93podleVR new1" xfId="63"/>
    <cellStyle name="Notas" xfId="64"/>
    <cellStyle name="Percent" xfId="65"/>
    <cellStyle name="Porcentaje 2" xfId="66"/>
    <cellStyle name="Porcentaje 3" xfId="67"/>
    <cellStyle name="Porcentaje 4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1390650</xdr:colOff>
      <xdr:row>2</xdr:row>
      <xdr:rowOff>76200</xdr:rowOff>
    </xdr:to>
    <xdr:pic>
      <xdr:nvPicPr>
        <xdr:cNvPr id="1" name="Imagen 3" descr="C:\Users\fatfra\Desktop\m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152400</xdr:rowOff>
    </xdr:from>
    <xdr:to>
      <xdr:col>7</xdr:col>
      <xdr:colOff>561975</xdr:colOff>
      <xdr:row>1</xdr:row>
      <xdr:rowOff>209550</xdr:rowOff>
    </xdr:to>
    <xdr:pic>
      <xdr:nvPicPr>
        <xdr:cNvPr id="2" name="Imagen 4" descr="C:\Users\fatfra\Desktop\gobier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152400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30"/>
  <sheetViews>
    <sheetView showGridLines="0" tabSelected="1" zoomScalePageLayoutView="0" workbookViewId="0" topLeftCell="A76">
      <selection activeCell="F14" sqref="F14:F94"/>
    </sheetView>
  </sheetViews>
  <sheetFormatPr defaultColWidth="11.00390625" defaultRowHeight="14.25" outlineLevelRow="2"/>
  <cols>
    <col min="1" max="1" width="33.125" style="5" customWidth="1"/>
    <col min="2" max="2" width="11.125" style="5" bestFit="1" customWidth="1"/>
    <col min="3" max="3" width="9.50390625" style="5" bestFit="1" customWidth="1"/>
    <col min="4" max="4" width="8.75390625" style="5" bestFit="1" customWidth="1"/>
    <col min="5" max="5" width="11.125" style="5" bestFit="1" customWidth="1"/>
    <col min="6" max="6" width="8.375" style="70" customWidth="1"/>
    <col min="7" max="7" width="7.375" style="5" bestFit="1" customWidth="1"/>
    <col min="8" max="8" width="8.25390625" style="5" bestFit="1" customWidth="1"/>
    <col min="9" max="9" width="12.125" style="5" bestFit="1" customWidth="1"/>
    <col min="10" max="10" width="11.375" style="5" bestFit="1" customWidth="1"/>
    <col min="11" max="16384" width="11.00390625" style="5" customWidth="1"/>
  </cols>
  <sheetData>
    <row r="1" spans="1:9" ht="15.75">
      <c r="A1" s="1"/>
      <c r="B1" s="1"/>
      <c r="C1" s="2"/>
      <c r="D1" s="1"/>
      <c r="E1" s="1"/>
      <c r="F1" s="68"/>
      <c r="G1" s="1"/>
      <c r="H1" s="1"/>
      <c r="I1" s="53"/>
    </row>
    <row r="2" spans="1:9" ht="25.5" customHeight="1">
      <c r="A2" s="96" t="s">
        <v>4</v>
      </c>
      <c r="B2" s="96"/>
      <c r="C2" s="96"/>
      <c r="D2" s="96"/>
      <c r="E2" s="96"/>
      <c r="F2" s="96"/>
      <c r="G2" s="96"/>
      <c r="H2" s="96"/>
      <c r="I2" s="53"/>
    </row>
    <row r="3" spans="1:9" ht="15.75">
      <c r="A3" s="97" t="s">
        <v>37</v>
      </c>
      <c r="B3" s="97"/>
      <c r="C3" s="97"/>
      <c r="D3" s="97"/>
      <c r="E3" s="97"/>
      <c r="F3" s="97"/>
      <c r="G3" s="97"/>
      <c r="H3" s="97"/>
      <c r="I3" s="53"/>
    </row>
    <row r="4" spans="1:9" ht="7.5" customHeight="1">
      <c r="A4" s="3"/>
      <c r="B4" s="3"/>
      <c r="C4" s="3"/>
      <c r="D4" s="3"/>
      <c r="E4" s="3"/>
      <c r="F4" s="69"/>
      <c r="G4" s="3"/>
      <c r="H4" s="3"/>
      <c r="I4" s="53"/>
    </row>
    <row r="5" spans="1:248" ht="18.75">
      <c r="A5" s="96" t="s">
        <v>5</v>
      </c>
      <c r="B5" s="96"/>
      <c r="C5" s="96"/>
      <c r="D5" s="96"/>
      <c r="E5" s="96"/>
      <c r="F5" s="96"/>
      <c r="G5" s="96"/>
      <c r="H5" s="96"/>
      <c r="I5" s="73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</row>
    <row r="6" spans="1:248" ht="18.75">
      <c r="A6" s="96" t="s">
        <v>6</v>
      </c>
      <c r="B6" s="96"/>
      <c r="C6" s="96"/>
      <c r="D6" s="96"/>
      <c r="E6" s="96"/>
      <c r="F6" s="96"/>
      <c r="G6" s="96"/>
      <c r="H6" s="96"/>
      <c r="I6" s="73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</row>
    <row r="7" spans="1:9" ht="6" customHeight="1" thickBot="1">
      <c r="A7" s="7"/>
      <c r="B7" s="7"/>
      <c r="C7" s="7"/>
      <c r="D7" s="7"/>
      <c r="E7" s="7"/>
      <c r="G7" s="7"/>
      <c r="H7" s="7"/>
      <c r="I7" s="53"/>
    </row>
    <row r="8" spans="1:9" s="8" customFormat="1" ht="16.5" customHeight="1">
      <c r="A8" s="94" t="s">
        <v>1</v>
      </c>
      <c r="B8" s="92" t="s">
        <v>68</v>
      </c>
      <c r="C8" s="92" t="s">
        <v>72</v>
      </c>
      <c r="D8" s="92" t="s">
        <v>35</v>
      </c>
      <c r="E8" s="98" t="s">
        <v>70</v>
      </c>
      <c r="F8" s="98" t="s">
        <v>73</v>
      </c>
      <c r="G8" s="92" t="s">
        <v>35</v>
      </c>
      <c r="H8" s="92" t="s">
        <v>36</v>
      </c>
      <c r="I8" s="74"/>
    </row>
    <row r="9" spans="1:9" s="8" customFormat="1" ht="23.25" customHeight="1" thickBot="1">
      <c r="A9" s="95"/>
      <c r="B9" s="93"/>
      <c r="C9" s="93"/>
      <c r="D9" s="93"/>
      <c r="E9" s="99"/>
      <c r="F9" s="99"/>
      <c r="G9" s="93"/>
      <c r="H9" s="93"/>
      <c r="I9" s="74"/>
    </row>
    <row r="10" spans="1:9" s="10" customFormat="1" ht="12.75">
      <c r="A10" s="25" t="s">
        <v>7</v>
      </c>
      <c r="B10" s="9">
        <v>39863.185071317996</v>
      </c>
      <c r="C10" s="84">
        <v>2742.7452852879996</v>
      </c>
      <c r="D10" s="39">
        <f>_xlfn.IFERROR((C10/B10*100),0)</f>
        <v>6.880396737945145</v>
      </c>
      <c r="E10" s="9">
        <v>41753.836102124005</v>
      </c>
      <c r="F10" s="84">
        <v>2504.840946524</v>
      </c>
      <c r="G10" s="20">
        <f>_xlfn.IFERROR((F10/E10*100),0)</f>
        <v>5.999067823127705</v>
      </c>
      <c r="H10" s="33">
        <f>IF(C10&lt;&gt;0,F10/C10*100-100," ")</f>
        <v>-8.67394941995201</v>
      </c>
      <c r="I10" s="79"/>
    </row>
    <row r="11" spans="1:9" s="10" customFormat="1" ht="6.75" customHeight="1">
      <c r="A11" s="25"/>
      <c r="B11" s="9"/>
      <c r="C11" s="84"/>
      <c r="D11" s="39"/>
      <c r="E11" s="9"/>
      <c r="F11" s="84"/>
      <c r="G11" s="20"/>
      <c r="H11" s="33"/>
      <c r="I11" s="79"/>
    </row>
    <row r="12" spans="1:12" s="10" customFormat="1" ht="12.75" outlineLevel="1">
      <c r="A12" s="62" t="s">
        <v>67</v>
      </c>
      <c r="B12" s="11">
        <v>25265.423617968998</v>
      </c>
      <c r="C12" s="84">
        <v>1849.3213820919998</v>
      </c>
      <c r="D12" s="40">
        <f>_xlfn.IFERROR((C12/B12*100),0)</f>
        <v>7.3195740156786675</v>
      </c>
      <c r="E12" s="11">
        <v>25779.839088070003</v>
      </c>
      <c r="F12" s="84">
        <v>1967.341099714</v>
      </c>
      <c r="G12" s="21">
        <f>_xlfn.IFERROR((F12/E12*100),0)</f>
        <v>7.631316444579422</v>
      </c>
      <c r="H12" s="34">
        <f>IF(C12&lt;&gt;0,F12/C12*100-100," ")</f>
        <v>6.381785165350394</v>
      </c>
      <c r="I12" s="79"/>
      <c r="L12" s="76"/>
    </row>
    <row r="13" spans="1:9" s="24" customFormat="1" ht="6" customHeight="1">
      <c r="A13" s="15"/>
      <c r="B13" s="13"/>
      <c r="C13" s="85"/>
      <c r="D13" s="41"/>
      <c r="E13" s="13"/>
      <c r="F13" s="85"/>
      <c r="G13" s="22"/>
      <c r="H13" s="35"/>
      <c r="I13" s="79"/>
    </row>
    <row r="14" spans="1:12" s="14" customFormat="1" ht="12.75" outlineLevel="2">
      <c r="A14" s="62" t="s">
        <v>8</v>
      </c>
      <c r="B14" s="11">
        <v>2860.9405659309996</v>
      </c>
      <c r="C14" s="84">
        <v>72.125538025</v>
      </c>
      <c r="D14" s="40">
        <f>_xlfn.IFERROR((C14/B14*100),0)</f>
        <v>2.5210428655489774</v>
      </c>
      <c r="E14" s="11">
        <v>3162.479764165</v>
      </c>
      <c r="F14" s="84">
        <v>152.482808861</v>
      </c>
      <c r="G14" s="21">
        <f>_xlfn.IFERROR((F14/E14*100),0)</f>
        <v>4.821621646052194</v>
      </c>
      <c r="H14" s="34">
        <f>IF(C14&lt;&gt;0,F14/C14*100-100," ")</f>
        <v>111.41306260779191</v>
      </c>
      <c r="I14" s="79"/>
      <c r="L14" s="77"/>
    </row>
    <row r="15" spans="1:9" s="24" customFormat="1" ht="8.25" customHeight="1">
      <c r="A15" s="15"/>
      <c r="B15" s="13"/>
      <c r="C15" s="85"/>
      <c r="D15" s="41"/>
      <c r="E15" s="13"/>
      <c r="F15" s="85"/>
      <c r="G15" s="22"/>
      <c r="H15" s="35"/>
      <c r="I15" s="79"/>
    </row>
    <row r="16" spans="1:9" s="14" customFormat="1" ht="12.75" outlineLevel="2">
      <c r="A16" s="62" t="s">
        <v>2</v>
      </c>
      <c r="B16" s="11">
        <v>2547.2407204270003</v>
      </c>
      <c r="C16" s="84">
        <v>78.562584898</v>
      </c>
      <c r="D16" s="40">
        <f aca="true" t="shared" si="0" ref="D16:D33">_xlfn.IFERROR((C16/B16*100),0)</f>
        <v>3.0842230287850594</v>
      </c>
      <c r="E16" s="11">
        <v>2708.32544718</v>
      </c>
      <c r="F16" s="84">
        <v>68.606051839</v>
      </c>
      <c r="G16" s="21">
        <f aca="true" t="shared" si="1" ref="G16:G33">_xlfn.IFERROR((F16/E16*100),0)</f>
        <v>2.533153905504043</v>
      </c>
      <c r="H16" s="34">
        <f aca="true" t="shared" si="2" ref="H16:H33">IF(C16&lt;&gt;0,F16/C16*100-100," ")</f>
        <v>-12.67337762871071</v>
      </c>
      <c r="I16" s="79"/>
    </row>
    <row r="17" spans="1:9" s="24" customFormat="1" ht="12.75" customHeight="1">
      <c r="A17" s="15" t="s">
        <v>9</v>
      </c>
      <c r="B17" s="13">
        <v>1194.572871151</v>
      </c>
      <c r="C17" s="85">
        <v>0</v>
      </c>
      <c r="D17" s="41">
        <f t="shared" si="0"/>
        <v>0</v>
      </c>
      <c r="E17" s="13">
        <v>1319.3989143099998</v>
      </c>
      <c r="F17" s="85">
        <v>1.2959559999999999</v>
      </c>
      <c r="G17" s="22">
        <f t="shared" si="1"/>
        <v>0.09822321255112904</v>
      </c>
      <c r="H17" s="35" t="str">
        <f t="shared" si="2"/>
        <v> </v>
      </c>
      <c r="I17" s="79"/>
    </row>
    <row r="18" spans="1:9" s="24" customFormat="1" ht="12.75" customHeight="1">
      <c r="A18" s="15" t="s">
        <v>48</v>
      </c>
      <c r="B18" s="13">
        <v>76.0506</v>
      </c>
      <c r="C18" s="85">
        <v>0</v>
      </c>
      <c r="D18" s="41">
        <f t="shared" si="0"/>
        <v>0</v>
      </c>
      <c r="E18" s="13">
        <v>88.954912948</v>
      </c>
      <c r="F18" s="85">
        <v>0</v>
      </c>
      <c r="G18" s="22">
        <f t="shared" si="1"/>
        <v>0</v>
      </c>
      <c r="H18" s="35" t="str">
        <f t="shared" si="2"/>
        <v> </v>
      </c>
      <c r="I18" s="79"/>
    </row>
    <row r="19" spans="1:9" s="24" customFormat="1" ht="12.75" customHeight="1">
      <c r="A19" s="15" t="s">
        <v>49</v>
      </c>
      <c r="B19" s="13">
        <v>1118.522271151</v>
      </c>
      <c r="C19" s="85">
        <v>0</v>
      </c>
      <c r="D19" s="41">
        <f t="shared" si="0"/>
        <v>0</v>
      </c>
      <c r="E19" s="13">
        <v>1230.4440013619999</v>
      </c>
      <c r="F19" s="85">
        <v>1.2959559999999999</v>
      </c>
      <c r="G19" s="22">
        <f t="shared" si="1"/>
        <v>0.10532425681830979</v>
      </c>
      <c r="H19" s="35" t="str">
        <f t="shared" si="2"/>
        <v> </v>
      </c>
      <c r="I19" s="79"/>
    </row>
    <row r="20" spans="1:9" s="24" customFormat="1" ht="12.75" customHeight="1">
      <c r="A20" s="15" t="s">
        <v>10</v>
      </c>
      <c r="B20" s="13">
        <v>0.19</v>
      </c>
      <c r="C20" s="85">
        <v>26.531339839</v>
      </c>
      <c r="D20" s="41">
        <f t="shared" si="0"/>
        <v>13963.863073157896</v>
      </c>
      <c r="E20" s="13">
        <v>16.65</v>
      </c>
      <c r="F20" s="85">
        <v>9.266060706000001</v>
      </c>
      <c r="G20" s="22">
        <f t="shared" si="1"/>
        <v>55.65201625225227</v>
      </c>
      <c r="H20" s="35">
        <f t="shared" si="2"/>
        <v>-65.07503668405292</v>
      </c>
      <c r="I20" s="79"/>
    </row>
    <row r="21" spans="1:9" s="24" customFormat="1" ht="12.75" customHeight="1">
      <c r="A21" s="15" t="s">
        <v>48</v>
      </c>
      <c r="B21" s="13">
        <v>0</v>
      </c>
      <c r="C21" s="85">
        <v>0</v>
      </c>
      <c r="D21" s="41">
        <f t="shared" si="0"/>
        <v>0</v>
      </c>
      <c r="E21" s="13">
        <v>0</v>
      </c>
      <c r="F21" s="85">
        <v>0</v>
      </c>
      <c r="G21" s="22">
        <f t="shared" si="1"/>
        <v>0</v>
      </c>
      <c r="H21" s="35" t="str">
        <f t="shared" si="2"/>
        <v> </v>
      </c>
      <c r="I21" s="79"/>
    </row>
    <row r="22" spans="1:9" s="24" customFormat="1" ht="12.75" customHeight="1">
      <c r="A22" s="15" t="s">
        <v>49</v>
      </c>
      <c r="B22" s="13">
        <v>0.19</v>
      </c>
      <c r="C22" s="85">
        <v>26.531339839</v>
      </c>
      <c r="D22" s="41">
        <f t="shared" si="0"/>
        <v>13963.863073157896</v>
      </c>
      <c r="E22" s="13">
        <v>16.65</v>
      </c>
      <c r="F22" s="85">
        <v>9.266060706000001</v>
      </c>
      <c r="G22" s="22">
        <f t="shared" si="1"/>
        <v>55.65201625225227</v>
      </c>
      <c r="H22" s="35">
        <f t="shared" si="2"/>
        <v>-65.07503668405292</v>
      </c>
      <c r="I22" s="79"/>
    </row>
    <row r="23" spans="1:9" s="24" customFormat="1" ht="12.75" customHeight="1">
      <c r="A23" s="15" t="s">
        <v>11</v>
      </c>
      <c r="B23" s="13">
        <v>1352.4778492760001</v>
      </c>
      <c r="C23" s="85">
        <v>52.031245059</v>
      </c>
      <c r="D23" s="41">
        <f t="shared" si="0"/>
        <v>3.847105154946015</v>
      </c>
      <c r="E23" s="13">
        <v>1372.2765328700002</v>
      </c>
      <c r="F23" s="85">
        <v>58.04403513300001</v>
      </c>
      <c r="G23" s="22">
        <f t="shared" si="1"/>
        <v>4.229762277695285</v>
      </c>
      <c r="H23" s="35">
        <f t="shared" si="2"/>
        <v>11.556114152528735</v>
      </c>
      <c r="I23" s="79"/>
    </row>
    <row r="24" spans="1:9" s="24" customFormat="1" ht="12.75" customHeight="1">
      <c r="A24" s="15" t="s">
        <v>48</v>
      </c>
      <c r="B24" s="13">
        <v>1352.4778492760001</v>
      </c>
      <c r="C24" s="85">
        <v>52.031245059</v>
      </c>
      <c r="D24" s="41">
        <f t="shared" si="0"/>
        <v>3.847105154946015</v>
      </c>
      <c r="E24" s="13">
        <v>1372.2765328700002</v>
      </c>
      <c r="F24" s="85">
        <v>58.04403513300001</v>
      </c>
      <c r="G24" s="22">
        <f t="shared" si="1"/>
        <v>4.229762277695285</v>
      </c>
      <c r="H24" s="35">
        <f t="shared" si="2"/>
        <v>11.556114152528735</v>
      </c>
      <c r="I24" s="79"/>
    </row>
    <row r="25" spans="1:9" s="24" customFormat="1" ht="12.75" customHeight="1">
      <c r="A25" s="15" t="s">
        <v>49</v>
      </c>
      <c r="B25" s="13">
        <v>0</v>
      </c>
      <c r="C25" s="85">
        <v>0</v>
      </c>
      <c r="D25" s="41">
        <f t="shared" si="0"/>
        <v>0</v>
      </c>
      <c r="E25" s="13">
        <v>0</v>
      </c>
      <c r="F25" s="85">
        <v>0</v>
      </c>
      <c r="G25" s="22">
        <f t="shared" si="1"/>
        <v>0</v>
      </c>
      <c r="H25" s="35" t="str">
        <f t="shared" si="2"/>
        <v> </v>
      </c>
      <c r="I25" s="79"/>
    </row>
    <row r="26" spans="1:11" s="14" customFormat="1" ht="12.75" outlineLevel="2">
      <c r="A26" s="62" t="s">
        <v>12</v>
      </c>
      <c r="B26" s="11">
        <v>9189.580166991</v>
      </c>
      <c r="C26" s="84">
        <v>742.7357802729999</v>
      </c>
      <c r="D26" s="40">
        <f t="shared" si="0"/>
        <v>8.082369017693638</v>
      </c>
      <c r="E26" s="11">
        <v>10103.191802709</v>
      </c>
      <c r="F26" s="84">
        <v>316.41098610999995</v>
      </c>
      <c r="G26" s="21">
        <f t="shared" si="1"/>
        <v>3.1317923314606353</v>
      </c>
      <c r="H26" s="34">
        <f t="shared" si="2"/>
        <v>-57.39925360890788</v>
      </c>
      <c r="I26" s="79"/>
      <c r="K26" s="78"/>
    </row>
    <row r="27" spans="1:9" s="24" customFormat="1" ht="12.75" customHeight="1">
      <c r="A27" s="15" t="s">
        <v>13</v>
      </c>
      <c r="B27" s="13">
        <v>3185.5204310089994</v>
      </c>
      <c r="C27" s="85">
        <v>328.015859512</v>
      </c>
      <c r="D27" s="41">
        <f t="shared" si="0"/>
        <v>10.297088548513953</v>
      </c>
      <c r="E27" s="13">
        <v>3237.890773943</v>
      </c>
      <c r="F27" s="85">
        <v>71.91002992199999</v>
      </c>
      <c r="G27" s="22">
        <f t="shared" si="1"/>
        <v>2.2208911585498066</v>
      </c>
      <c r="H27" s="35">
        <f t="shared" si="2"/>
        <v>-78.07727040119862</v>
      </c>
      <c r="I27" s="79"/>
    </row>
    <row r="28" spans="1:9" s="24" customFormat="1" ht="14.25" customHeight="1">
      <c r="A28" s="15" t="s">
        <v>40</v>
      </c>
      <c r="B28" s="13">
        <v>2309.8695245129998</v>
      </c>
      <c r="C28" s="85">
        <v>270.24325931800007</v>
      </c>
      <c r="D28" s="41">
        <f t="shared" si="0"/>
        <v>11.699503216528072</v>
      </c>
      <c r="E28" s="13">
        <v>2204.362851538</v>
      </c>
      <c r="F28" s="85">
        <v>0</v>
      </c>
      <c r="G28" s="22">
        <f t="shared" si="1"/>
        <v>0</v>
      </c>
      <c r="H28" s="35">
        <f t="shared" si="2"/>
        <v>-100</v>
      </c>
      <c r="I28" s="79"/>
    </row>
    <row r="29" spans="1:9" s="24" customFormat="1" ht="14.25" customHeight="1">
      <c r="A29" s="63" t="s">
        <v>38</v>
      </c>
      <c r="B29" s="13">
        <v>875.6509064959995</v>
      </c>
      <c r="C29" s="85">
        <v>57.772600194</v>
      </c>
      <c r="D29" s="41">
        <f t="shared" si="0"/>
        <v>6.597674914216964</v>
      </c>
      <c r="E29" s="13">
        <v>1033.527922405</v>
      </c>
      <c r="F29" s="85">
        <v>71.910029922</v>
      </c>
      <c r="G29" s="22">
        <f t="shared" si="1"/>
        <v>6.957724930611136</v>
      </c>
      <c r="H29" s="35">
        <f t="shared" si="2"/>
        <v>24.470821255277798</v>
      </c>
      <c r="I29" s="79"/>
    </row>
    <row r="30" spans="1:9" s="24" customFormat="1" ht="12.75" customHeight="1">
      <c r="A30" s="15" t="s">
        <v>14</v>
      </c>
      <c r="B30" s="13">
        <v>2731.5331437319996</v>
      </c>
      <c r="C30" s="85">
        <v>379.88411424899994</v>
      </c>
      <c r="D30" s="41">
        <f t="shared" si="0"/>
        <v>13.907358771051825</v>
      </c>
      <c r="E30" s="13">
        <v>2641.0018315459997</v>
      </c>
      <c r="F30" s="85">
        <v>238.560753488</v>
      </c>
      <c r="G30" s="22">
        <f t="shared" si="1"/>
        <v>9.032964333400344</v>
      </c>
      <c r="H30" s="35">
        <f t="shared" si="2"/>
        <v>-37.20170321951597</v>
      </c>
      <c r="I30" s="79"/>
    </row>
    <row r="31" spans="1:9" s="24" customFormat="1" ht="14.25" customHeight="1">
      <c r="A31" s="15" t="s">
        <v>41</v>
      </c>
      <c r="B31" s="13">
        <v>1199.834603472</v>
      </c>
      <c r="C31" s="85">
        <v>278.265506607</v>
      </c>
      <c r="D31" s="41">
        <f t="shared" si="0"/>
        <v>23.191988779267923</v>
      </c>
      <c r="E31" s="13">
        <v>946.181210279</v>
      </c>
      <c r="F31" s="85">
        <v>133.663873062</v>
      </c>
      <c r="G31" s="22">
        <f t="shared" si="1"/>
        <v>14.12666745121546</v>
      </c>
      <c r="H31" s="35">
        <f t="shared" si="2"/>
        <v>-51.96534608553687</v>
      </c>
      <c r="I31" s="79"/>
    </row>
    <row r="32" spans="1:9" s="24" customFormat="1" ht="14.25" customHeight="1">
      <c r="A32" s="63" t="s">
        <v>39</v>
      </c>
      <c r="B32" s="13">
        <v>1531.6985402599998</v>
      </c>
      <c r="C32" s="85">
        <v>101.618607642</v>
      </c>
      <c r="D32" s="41">
        <f t="shared" si="0"/>
        <v>6.634373864765232</v>
      </c>
      <c r="E32" s="13">
        <v>1694.820621267</v>
      </c>
      <c r="F32" s="85">
        <v>104.896880426</v>
      </c>
      <c r="G32" s="22">
        <f t="shared" si="1"/>
        <v>6.189261512972509</v>
      </c>
      <c r="H32" s="35">
        <f t="shared" si="2"/>
        <v>3.226055601498956</v>
      </c>
      <c r="I32" s="79"/>
    </row>
    <row r="33" spans="1:9" s="24" customFormat="1" ht="12.75" customHeight="1">
      <c r="A33" s="15" t="s">
        <v>12</v>
      </c>
      <c r="B33" s="13">
        <v>3272.5265922500002</v>
      </c>
      <c r="C33" s="85">
        <v>34.835806512</v>
      </c>
      <c r="D33" s="41">
        <f t="shared" si="0"/>
        <v>1.064492694864518</v>
      </c>
      <c r="E33" s="13">
        <v>4224.29919722</v>
      </c>
      <c r="F33" s="85">
        <v>5.9402027</v>
      </c>
      <c r="G33" s="22">
        <f t="shared" si="1"/>
        <v>0.14061983828960867</v>
      </c>
      <c r="H33" s="35">
        <f t="shared" si="2"/>
        <v>-82.94799720524983</v>
      </c>
      <c r="I33" s="79"/>
    </row>
    <row r="34" spans="1:9" s="24" customFormat="1" ht="8.25" customHeight="1">
      <c r="A34" s="15"/>
      <c r="B34" s="13"/>
      <c r="C34" s="85"/>
      <c r="D34" s="41"/>
      <c r="E34" s="13"/>
      <c r="F34" s="85"/>
      <c r="G34" s="22"/>
      <c r="H34" s="35"/>
      <c r="I34" s="79"/>
    </row>
    <row r="35" spans="1:9" s="10" customFormat="1" ht="12.75">
      <c r="A35" s="25" t="s">
        <v>0</v>
      </c>
      <c r="B35" s="26">
        <v>36740.341751568994</v>
      </c>
      <c r="C35" s="86">
        <v>2240.842461229</v>
      </c>
      <c r="D35" s="42">
        <f aca="true" t="shared" si="3" ref="D35:D67">_xlfn.IFERROR((C35/B35*100),0)</f>
        <v>6.099133416834112</v>
      </c>
      <c r="E35" s="26">
        <v>38342.239786598</v>
      </c>
      <c r="F35" s="86">
        <v>2401.987744725</v>
      </c>
      <c r="G35" s="27">
        <f aca="true" t="shared" si="4" ref="G35:G67">_xlfn.IFERROR((F35/E35*100),0)</f>
        <v>6.264599455049524</v>
      </c>
      <c r="H35" s="36">
        <f aca="true" t="shared" si="5" ref="H35:H67">IF(C35&lt;&gt;0,F35/C35*100-100," ")</f>
        <v>7.191281238379403</v>
      </c>
      <c r="I35" s="79"/>
    </row>
    <row r="36" spans="1:9" s="24" customFormat="1" ht="12.75">
      <c r="A36" s="15" t="s">
        <v>15</v>
      </c>
      <c r="B36" s="16">
        <v>17332.202982135997</v>
      </c>
      <c r="C36" s="87">
        <v>1164.4454002989999</v>
      </c>
      <c r="D36" s="43">
        <f t="shared" si="3"/>
        <v>6.71839235611984</v>
      </c>
      <c r="E36" s="16">
        <v>18331.749893359007</v>
      </c>
      <c r="F36" s="87">
        <v>1256.032569807</v>
      </c>
      <c r="G36" s="23">
        <f t="shared" si="4"/>
        <v>6.851678520128727</v>
      </c>
      <c r="H36" s="52">
        <f t="shared" si="5"/>
        <v>7.865303902139416</v>
      </c>
      <c r="I36" s="79"/>
    </row>
    <row r="37" spans="1:9" s="24" customFormat="1" ht="12.75">
      <c r="A37" s="15" t="s">
        <v>16</v>
      </c>
      <c r="B37" s="13">
        <v>3986.9731214450003</v>
      </c>
      <c r="C37" s="85">
        <v>188.16068268299998</v>
      </c>
      <c r="D37" s="41">
        <f t="shared" si="3"/>
        <v>4.7193867867061225</v>
      </c>
      <c r="E37" s="13">
        <v>4208.5104244760005</v>
      </c>
      <c r="F37" s="85">
        <v>166.35886689699998</v>
      </c>
      <c r="G37" s="22">
        <f t="shared" si="4"/>
        <v>3.952915642776701</v>
      </c>
      <c r="H37" s="51">
        <f t="shared" si="5"/>
        <v>-11.58680733675385</v>
      </c>
      <c r="I37" s="79"/>
    </row>
    <row r="38" spans="1:9" s="24" customFormat="1" ht="12.75" customHeight="1">
      <c r="A38" s="64" t="s">
        <v>42</v>
      </c>
      <c r="B38" s="13">
        <v>1892.8200831440001</v>
      </c>
      <c r="C38" s="85">
        <v>85.064496371</v>
      </c>
      <c r="D38" s="41">
        <f t="shared" si="3"/>
        <v>4.49406138113807</v>
      </c>
      <c r="E38" s="13">
        <v>2004.5359299830002</v>
      </c>
      <c r="F38" s="85">
        <v>64.92550240599999</v>
      </c>
      <c r="G38" s="22">
        <f t="shared" si="4"/>
        <v>3.2389293419425313</v>
      </c>
      <c r="H38" s="51">
        <f t="shared" si="5"/>
        <v>-23.674969962986523</v>
      </c>
      <c r="I38" s="79"/>
    </row>
    <row r="39" spans="1:9" s="24" customFormat="1" ht="12.75" customHeight="1">
      <c r="A39" s="64" t="s">
        <v>43</v>
      </c>
      <c r="B39" s="13">
        <v>1915.9045481370001</v>
      </c>
      <c r="C39" s="85">
        <v>103.09470128499999</v>
      </c>
      <c r="D39" s="41">
        <f t="shared" si="3"/>
        <v>5.380993608749867</v>
      </c>
      <c r="E39" s="13">
        <v>2040.3282751420002</v>
      </c>
      <c r="F39" s="85">
        <v>101.433227463</v>
      </c>
      <c r="G39" s="22">
        <f t="shared" si="4"/>
        <v>4.971417036111043</v>
      </c>
      <c r="H39" s="51">
        <f t="shared" si="5"/>
        <v>-1.611599627615135</v>
      </c>
      <c r="I39" s="79"/>
    </row>
    <row r="40" spans="1:9" s="24" customFormat="1" ht="12.75" customHeight="1">
      <c r="A40" s="64" t="s">
        <v>44</v>
      </c>
      <c r="B40" s="13">
        <v>92.05721013399999</v>
      </c>
      <c r="C40" s="85">
        <v>0.001485027</v>
      </c>
      <c r="D40" s="41">
        <f t="shared" si="3"/>
        <v>0.0016131566423079411</v>
      </c>
      <c r="E40" s="13">
        <v>72.953</v>
      </c>
      <c r="F40" s="85">
        <v>0.000137028</v>
      </c>
      <c r="G40" s="22">
        <f t="shared" si="4"/>
        <v>0.000187830521020383</v>
      </c>
      <c r="H40" s="51">
        <f t="shared" si="5"/>
        <v>-90.77269302174304</v>
      </c>
      <c r="I40" s="79"/>
    </row>
    <row r="41" spans="1:9" s="24" customFormat="1" ht="12.75" customHeight="1">
      <c r="A41" s="64" t="s">
        <v>45</v>
      </c>
      <c r="B41" s="13">
        <v>86.19128003000003</v>
      </c>
      <c r="C41" s="85">
        <v>0</v>
      </c>
      <c r="D41" s="41">
        <f t="shared" si="3"/>
        <v>0</v>
      </c>
      <c r="E41" s="13">
        <v>90.69321935100015</v>
      </c>
      <c r="F41" s="85">
        <v>0</v>
      </c>
      <c r="G41" s="22">
        <f t="shared" si="4"/>
        <v>0</v>
      </c>
      <c r="H41" s="51" t="str">
        <f t="shared" si="5"/>
        <v> </v>
      </c>
      <c r="I41" s="79"/>
    </row>
    <row r="42" spans="1:9" s="24" customFormat="1" ht="12.75">
      <c r="A42" s="15" t="s">
        <v>17</v>
      </c>
      <c r="B42" s="13">
        <v>2018.282352313</v>
      </c>
      <c r="C42" s="85">
        <v>135.718406303</v>
      </c>
      <c r="D42" s="41">
        <f t="shared" si="3"/>
        <v>6.724450924691654</v>
      </c>
      <c r="E42" s="13">
        <v>2377.535921563</v>
      </c>
      <c r="F42" s="85">
        <v>135.352115875</v>
      </c>
      <c r="G42" s="22">
        <f>_xlfn.IFERROR((F42/E42*100),0)</f>
        <v>5.692957765534793</v>
      </c>
      <c r="H42" s="51">
        <f t="shared" si="5"/>
        <v>-0.26989001564182047</v>
      </c>
      <c r="I42" s="79"/>
    </row>
    <row r="43" spans="1:9" s="24" customFormat="1" ht="12.75" customHeight="1">
      <c r="A43" s="64" t="s">
        <v>46</v>
      </c>
      <c r="B43" s="13">
        <v>1795.0382735540002</v>
      </c>
      <c r="C43" s="85">
        <v>113.099278871</v>
      </c>
      <c r="D43" s="41">
        <f t="shared" si="3"/>
        <v>6.300661135602111</v>
      </c>
      <c r="E43" s="13">
        <v>2068.76459733</v>
      </c>
      <c r="F43" s="85">
        <v>121.062899402</v>
      </c>
      <c r="G43" s="22">
        <f t="shared" si="4"/>
        <v>5.85194176071298</v>
      </c>
      <c r="H43" s="51">
        <f t="shared" si="5"/>
        <v>7.041265523967866</v>
      </c>
      <c r="I43" s="79"/>
    </row>
    <row r="44" spans="1:9" s="24" customFormat="1" ht="12.75" customHeight="1">
      <c r="A44" s="64" t="s">
        <v>47</v>
      </c>
      <c r="B44" s="13">
        <v>223.244078759</v>
      </c>
      <c r="C44" s="85">
        <v>22.619127432000003</v>
      </c>
      <c r="D44" s="41">
        <f t="shared" si="3"/>
        <v>10.132016740483479</v>
      </c>
      <c r="E44" s="13">
        <v>308.771324233</v>
      </c>
      <c r="F44" s="85">
        <v>14.289216473</v>
      </c>
      <c r="G44" s="22">
        <f t="shared" si="4"/>
        <v>4.627766684129419</v>
      </c>
      <c r="H44" s="51">
        <f t="shared" si="5"/>
        <v>-36.82684481990853</v>
      </c>
      <c r="I44" s="79"/>
    </row>
    <row r="45" spans="1:9" s="24" customFormat="1" ht="12.75" customHeight="1">
      <c r="A45" s="15" t="s">
        <v>3</v>
      </c>
      <c r="B45" s="13">
        <v>0</v>
      </c>
      <c r="C45" s="85">
        <v>0</v>
      </c>
      <c r="D45" s="41">
        <f t="shared" si="3"/>
        <v>0</v>
      </c>
      <c r="E45" s="13">
        <v>0</v>
      </c>
      <c r="F45" s="85">
        <v>0</v>
      </c>
      <c r="G45" s="22">
        <f t="shared" si="4"/>
        <v>0</v>
      </c>
      <c r="H45" s="51" t="str">
        <f t="shared" si="5"/>
        <v> </v>
      </c>
      <c r="I45" s="79"/>
    </row>
    <row r="46" spans="1:9" s="24" customFormat="1" ht="12.75">
      <c r="A46" s="15" t="s">
        <v>2</v>
      </c>
      <c r="B46" s="13">
        <v>5018.272334495</v>
      </c>
      <c r="C46" s="85">
        <v>264.651290095</v>
      </c>
      <c r="D46" s="41">
        <f t="shared" si="3"/>
        <v>5.273753045960039</v>
      </c>
      <c r="E46" s="13">
        <v>4819.5425566369995</v>
      </c>
      <c r="F46" s="85">
        <v>305.35630844599996</v>
      </c>
      <c r="G46" s="22">
        <f t="shared" si="4"/>
        <v>6.335794421516069</v>
      </c>
      <c r="H46" s="51">
        <f t="shared" si="5"/>
        <v>15.380623437123006</v>
      </c>
      <c r="I46" s="79"/>
    </row>
    <row r="47" spans="1:9" s="24" customFormat="1" ht="12.75" customHeight="1">
      <c r="A47" s="15" t="s">
        <v>50</v>
      </c>
      <c r="B47" s="13">
        <v>0</v>
      </c>
      <c r="C47" s="85">
        <v>0</v>
      </c>
      <c r="D47" s="41">
        <f t="shared" si="3"/>
        <v>0</v>
      </c>
      <c r="E47" s="13">
        <v>0</v>
      </c>
      <c r="F47" s="85">
        <v>0</v>
      </c>
      <c r="G47" s="22">
        <f t="shared" si="4"/>
        <v>0</v>
      </c>
      <c r="H47" s="51" t="str">
        <f t="shared" si="5"/>
        <v> </v>
      </c>
      <c r="I47" s="79"/>
    </row>
    <row r="48" spans="1:9" s="24" customFormat="1" ht="12.75" customHeight="1">
      <c r="A48" s="15" t="s">
        <v>51</v>
      </c>
      <c r="B48" s="13">
        <v>0</v>
      </c>
      <c r="C48" s="85">
        <v>0</v>
      </c>
      <c r="D48" s="41">
        <f t="shared" si="3"/>
        <v>0</v>
      </c>
      <c r="E48" s="13">
        <v>0</v>
      </c>
      <c r="F48" s="85">
        <v>0</v>
      </c>
      <c r="G48" s="22">
        <f t="shared" si="4"/>
        <v>0</v>
      </c>
      <c r="H48" s="51" t="str">
        <f t="shared" si="5"/>
        <v> </v>
      </c>
      <c r="I48" s="79"/>
    </row>
    <row r="49" spans="1:9" s="24" customFormat="1" ht="12.75" customHeight="1">
      <c r="A49" s="15" t="s">
        <v>52</v>
      </c>
      <c r="B49" s="13">
        <v>0</v>
      </c>
      <c r="C49" s="85">
        <v>0</v>
      </c>
      <c r="D49" s="41">
        <f t="shared" si="3"/>
        <v>0</v>
      </c>
      <c r="E49" s="13">
        <v>0</v>
      </c>
      <c r="F49" s="85">
        <v>0</v>
      </c>
      <c r="G49" s="22">
        <f t="shared" si="4"/>
        <v>0</v>
      </c>
      <c r="H49" s="51" t="str">
        <f t="shared" si="5"/>
        <v> </v>
      </c>
      <c r="I49" s="79"/>
    </row>
    <row r="50" spans="1:9" s="24" customFormat="1" ht="12.75" customHeight="1">
      <c r="A50" s="15" t="s">
        <v>63</v>
      </c>
      <c r="B50" s="13">
        <v>71.936550268</v>
      </c>
      <c r="C50" s="85">
        <v>0.7196421759999999</v>
      </c>
      <c r="D50" s="41">
        <f t="shared" si="3"/>
        <v>1.0003846074338694</v>
      </c>
      <c r="E50" s="13">
        <v>61.704103858</v>
      </c>
      <c r="F50" s="85">
        <v>1.504300362</v>
      </c>
      <c r="G50" s="22">
        <f t="shared" si="4"/>
        <v>2.4379259529671717</v>
      </c>
      <c r="H50" s="51">
        <f t="shared" si="5"/>
        <v>109.03449133031361</v>
      </c>
      <c r="I50" s="79"/>
    </row>
    <row r="51" spans="1:9" s="24" customFormat="1" ht="12.75" customHeight="1">
      <c r="A51" s="15" t="s">
        <v>51</v>
      </c>
      <c r="B51" s="13">
        <v>57.567550268000005</v>
      </c>
      <c r="C51" s="85">
        <v>0.7196421759999999</v>
      </c>
      <c r="D51" s="41">
        <f t="shared" si="3"/>
        <v>1.250083028806641</v>
      </c>
      <c r="E51" s="13">
        <v>57.704103858</v>
      </c>
      <c r="F51" s="85">
        <v>1.504300362</v>
      </c>
      <c r="G51" s="22">
        <f t="shared" si="4"/>
        <v>2.606920931831517</v>
      </c>
      <c r="H51" s="51">
        <f t="shared" si="5"/>
        <v>109.03449133031361</v>
      </c>
      <c r="I51" s="79"/>
    </row>
    <row r="52" spans="1:9" s="24" customFormat="1" ht="12.75" customHeight="1">
      <c r="A52" s="15" t="s">
        <v>52</v>
      </c>
      <c r="B52" s="13">
        <v>14.369</v>
      </c>
      <c r="C52" s="85">
        <v>0</v>
      </c>
      <c r="D52" s="41">
        <f t="shared" si="3"/>
        <v>0</v>
      </c>
      <c r="E52" s="13">
        <v>4</v>
      </c>
      <c r="F52" s="85">
        <v>0</v>
      </c>
      <c r="G52" s="22">
        <f t="shared" si="4"/>
        <v>0</v>
      </c>
      <c r="H52" s="51" t="str">
        <f t="shared" si="5"/>
        <v> </v>
      </c>
      <c r="I52" s="79"/>
    </row>
    <row r="53" spans="1:9" s="24" customFormat="1" ht="12.75" customHeight="1">
      <c r="A53" s="15" t="s">
        <v>64</v>
      </c>
      <c r="B53" s="13">
        <v>4946.335784227</v>
      </c>
      <c r="C53" s="85">
        <v>263.931647919</v>
      </c>
      <c r="D53" s="41">
        <f t="shared" si="3"/>
        <v>5.335902361514394</v>
      </c>
      <c r="E53" s="13">
        <v>4757.838452779</v>
      </c>
      <c r="F53" s="85">
        <v>303.852008084</v>
      </c>
      <c r="G53" s="22">
        <f t="shared" si="4"/>
        <v>6.3863456294217675</v>
      </c>
      <c r="H53" s="51">
        <f t="shared" si="5"/>
        <v>15.125264620501838</v>
      </c>
      <c r="I53" s="79"/>
    </row>
    <row r="54" spans="1:9" s="24" customFormat="1" ht="12.75" customHeight="1">
      <c r="A54" s="15" t="s">
        <v>51</v>
      </c>
      <c r="B54" s="13">
        <v>3238.251386294</v>
      </c>
      <c r="C54" s="85">
        <v>169.117060885</v>
      </c>
      <c r="D54" s="41">
        <f t="shared" si="3"/>
        <v>5.222480922907753</v>
      </c>
      <c r="E54" s="13">
        <v>3303.864190368</v>
      </c>
      <c r="F54" s="85">
        <v>190.28405762299997</v>
      </c>
      <c r="G54" s="22">
        <f t="shared" si="4"/>
        <v>5.759439452074004</v>
      </c>
      <c r="H54" s="51">
        <f t="shared" si="5"/>
        <v>12.51618058357434</v>
      </c>
      <c r="I54" s="79"/>
    </row>
    <row r="55" spans="1:9" s="24" customFormat="1" ht="12.75" customHeight="1">
      <c r="A55" s="15" t="s">
        <v>52</v>
      </c>
      <c r="B55" s="13">
        <v>1708.0843979330002</v>
      </c>
      <c r="C55" s="85">
        <v>94.81458703400001</v>
      </c>
      <c r="D55" s="41">
        <f t="shared" si="3"/>
        <v>5.5509310399847775</v>
      </c>
      <c r="E55" s="13">
        <v>1453.974262411</v>
      </c>
      <c r="F55" s="85">
        <v>113.567950461</v>
      </c>
      <c r="G55" s="22">
        <f t="shared" si="4"/>
        <v>7.810863878200985</v>
      </c>
      <c r="H55" s="51">
        <f t="shared" si="5"/>
        <v>19.778985505969786</v>
      </c>
      <c r="I55" s="79"/>
    </row>
    <row r="56" spans="1:9" s="24" customFormat="1" ht="12.75">
      <c r="A56" s="15" t="s">
        <v>18</v>
      </c>
      <c r="B56" s="13">
        <v>6173.633803831</v>
      </c>
      <c r="C56" s="85">
        <v>467.30226858900005</v>
      </c>
      <c r="D56" s="41">
        <f t="shared" si="3"/>
        <v>7.569322759296466</v>
      </c>
      <c r="E56" s="13">
        <v>6702.247710778</v>
      </c>
      <c r="F56" s="85">
        <v>497.644703252</v>
      </c>
      <c r="G56" s="22">
        <f t="shared" si="4"/>
        <v>7.425041937076259</v>
      </c>
      <c r="H56" s="51">
        <f t="shared" si="5"/>
        <v>6.4931066469284815</v>
      </c>
      <c r="I56" s="79"/>
    </row>
    <row r="57" spans="1:9" s="24" customFormat="1" ht="12.75">
      <c r="A57" s="15" t="s">
        <v>19</v>
      </c>
      <c r="B57" s="13">
        <v>2210.9771573489998</v>
      </c>
      <c r="C57" s="85">
        <v>20.564413260000002</v>
      </c>
      <c r="D57" s="41">
        <f t="shared" si="3"/>
        <v>0.9301051886332962</v>
      </c>
      <c r="E57" s="13">
        <v>1902.653279785</v>
      </c>
      <c r="F57" s="85">
        <v>41.243180448000004</v>
      </c>
      <c r="G57" s="22">
        <f t="shared" si="4"/>
        <v>2.167666641431406</v>
      </c>
      <c r="H57" s="51">
        <f t="shared" si="5"/>
        <v>100.55607678446356</v>
      </c>
      <c r="I57" s="79"/>
    </row>
    <row r="58" spans="1:9" s="24" customFormat="1" ht="12.75" customHeight="1">
      <c r="A58" s="15" t="s">
        <v>53</v>
      </c>
      <c r="B58" s="13">
        <v>486.5617748060001</v>
      </c>
      <c r="C58" s="85">
        <v>17.189973180000003</v>
      </c>
      <c r="D58" s="41">
        <f t="shared" si="3"/>
        <v>3.5329477303994787</v>
      </c>
      <c r="E58" s="13">
        <v>419.856675382</v>
      </c>
      <c r="F58" s="85">
        <v>18.764249133</v>
      </c>
      <c r="G58" s="22">
        <f t="shared" si="4"/>
        <v>4.46920347662155</v>
      </c>
      <c r="H58" s="35">
        <f t="shared" si="5"/>
        <v>9.158105929051814</v>
      </c>
      <c r="I58" s="79"/>
    </row>
    <row r="59" spans="1:9" s="24" customFormat="1" ht="25.5" customHeight="1">
      <c r="A59" s="65" t="s">
        <v>54</v>
      </c>
      <c r="B59" s="13">
        <v>98.187508374</v>
      </c>
      <c r="C59" s="85">
        <v>7.65</v>
      </c>
      <c r="D59" s="41">
        <f t="shared" si="3"/>
        <v>7.791215121643432</v>
      </c>
      <c r="E59" s="13">
        <v>50.889782583</v>
      </c>
      <c r="F59" s="85">
        <v>5</v>
      </c>
      <c r="G59" s="22">
        <f t="shared" si="4"/>
        <v>9.825154964741934</v>
      </c>
      <c r="H59" s="35">
        <f t="shared" si="5"/>
        <v>-34.640522875817</v>
      </c>
      <c r="I59" s="79"/>
    </row>
    <row r="60" spans="1:9" s="24" customFormat="1" ht="12.75" customHeight="1">
      <c r="A60" s="65" t="s">
        <v>55</v>
      </c>
      <c r="B60" s="13">
        <v>250.33105769300002</v>
      </c>
      <c r="C60" s="85">
        <v>6.715792755000001</v>
      </c>
      <c r="D60" s="41">
        <f t="shared" si="3"/>
        <v>2.682764502691507</v>
      </c>
      <c r="E60" s="13">
        <v>28.223092048999995</v>
      </c>
      <c r="F60" s="85">
        <v>9.3737219</v>
      </c>
      <c r="G60" s="22">
        <f t="shared" si="4"/>
        <v>33.21295159200011</v>
      </c>
      <c r="H60" s="35">
        <f t="shared" si="5"/>
        <v>39.57729551766073</v>
      </c>
      <c r="I60" s="79"/>
    </row>
    <row r="61" spans="1:9" s="24" customFormat="1" ht="25.5" customHeight="1">
      <c r="A61" s="65" t="s">
        <v>56</v>
      </c>
      <c r="B61" s="13">
        <v>43.751091924</v>
      </c>
      <c r="C61" s="85">
        <v>0.065</v>
      </c>
      <c r="D61" s="41">
        <f t="shared" si="3"/>
        <v>0.14856772057920628</v>
      </c>
      <c r="E61" s="13">
        <v>241.041802088</v>
      </c>
      <c r="F61" s="85">
        <v>0</v>
      </c>
      <c r="G61" s="22">
        <f t="shared" si="4"/>
        <v>0</v>
      </c>
      <c r="H61" s="35">
        <f t="shared" si="5"/>
        <v>-100</v>
      </c>
      <c r="I61" s="79"/>
    </row>
    <row r="62" spans="1:9" s="24" customFormat="1" ht="12.75" customHeight="1">
      <c r="A62" s="15" t="s">
        <v>57</v>
      </c>
      <c r="B62" s="13">
        <v>64.75378301800001</v>
      </c>
      <c r="C62" s="85">
        <v>0.13312712899999998</v>
      </c>
      <c r="D62" s="41">
        <f t="shared" si="3"/>
        <v>0.2055897320516298</v>
      </c>
      <c r="E62" s="13">
        <v>69.263664865</v>
      </c>
      <c r="F62" s="85">
        <v>1.287473937</v>
      </c>
      <c r="G62" s="22">
        <f t="shared" si="4"/>
        <v>1.8588013491769195</v>
      </c>
      <c r="H62" s="35">
        <f t="shared" si="5"/>
        <v>867.1011060412787</v>
      </c>
      <c r="I62" s="79"/>
    </row>
    <row r="63" spans="1:9" s="24" customFormat="1" ht="12.75" customHeight="1">
      <c r="A63" s="15" t="s">
        <v>58</v>
      </c>
      <c r="B63" s="13">
        <v>29.538333797</v>
      </c>
      <c r="C63" s="85">
        <v>2.6260532960000003</v>
      </c>
      <c r="D63" s="41">
        <f t="shared" si="3"/>
        <v>8.89032304275304</v>
      </c>
      <c r="E63" s="13">
        <v>30.438333797000002</v>
      </c>
      <c r="F63" s="85">
        <v>3.103053296</v>
      </c>
      <c r="G63" s="22">
        <f t="shared" si="4"/>
        <v>10.194557023702252</v>
      </c>
      <c r="H63" s="35">
        <f t="shared" si="5"/>
        <v>18.164140108145006</v>
      </c>
      <c r="I63" s="79"/>
    </row>
    <row r="64" spans="1:9" s="24" customFormat="1" ht="12.75" customHeight="1">
      <c r="A64" s="15" t="s">
        <v>59</v>
      </c>
      <c r="B64" s="13">
        <v>1724.4153825429999</v>
      </c>
      <c r="C64" s="85">
        <v>3.3744400799999994</v>
      </c>
      <c r="D64" s="41">
        <f t="shared" si="3"/>
        <v>0.19568603447643246</v>
      </c>
      <c r="E64" s="13">
        <v>1482.796604403</v>
      </c>
      <c r="F64" s="85">
        <v>22.478931315</v>
      </c>
      <c r="G64" s="22">
        <f t="shared" si="4"/>
        <v>1.5159821143541408</v>
      </c>
      <c r="H64" s="35">
        <f t="shared" si="5"/>
        <v>566.1529255840277</v>
      </c>
      <c r="I64" s="79"/>
    </row>
    <row r="65" spans="1:9" s="24" customFormat="1" ht="12.75" customHeight="1">
      <c r="A65" s="15" t="s">
        <v>60</v>
      </c>
      <c r="B65" s="13">
        <v>541.386364951</v>
      </c>
      <c r="C65" s="85">
        <v>3.3744400799999994</v>
      </c>
      <c r="D65" s="41">
        <f t="shared" si="3"/>
        <v>0.6232960965511968</v>
      </c>
      <c r="E65" s="13">
        <v>389.24129122899996</v>
      </c>
      <c r="F65" s="85">
        <v>22.478931315</v>
      </c>
      <c r="G65" s="22">
        <f t="shared" si="4"/>
        <v>5.775063391662399</v>
      </c>
      <c r="H65" s="35">
        <f t="shared" si="5"/>
        <v>566.1529255840277</v>
      </c>
      <c r="I65" s="79"/>
    </row>
    <row r="66" spans="1:9" s="24" customFormat="1" ht="12.75" customHeight="1">
      <c r="A66" s="15" t="s">
        <v>61</v>
      </c>
      <c r="B66" s="13">
        <v>0</v>
      </c>
      <c r="C66" s="85">
        <v>0</v>
      </c>
      <c r="D66" s="41">
        <f t="shared" si="3"/>
        <v>0</v>
      </c>
      <c r="E66" s="13">
        <v>0</v>
      </c>
      <c r="F66" s="85">
        <v>0</v>
      </c>
      <c r="G66" s="22">
        <f t="shared" si="4"/>
        <v>0</v>
      </c>
      <c r="H66" s="35" t="str">
        <f t="shared" si="5"/>
        <v> </v>
      </c>
      <c r="I66" s="79"/>
    </row>
    <row r="67" spans="1:9" s="24" customFormat="1" ht="12.75" customHeight="1">
      <c r="A67" s="15" t="s">
        <v>62</v>
      </c>
      <c r="B67" s="13">
        <v>1183.0290175920002</v>
      </c>
      <c r="C67" s="85">
        <v>0</v>
      </c>
      <c r="D67" s="41">
        <f t="shared" si="3"/>
        <v>0</v>
      </c>
      <c r="E67" s="13">
        <v>1093.555313174</v>
      </c>
      <c r="F67" s="85">
        <v>0</v>
      </c>
      <c r="G67" s="22">
        <f t="shared" si="4"/>
        <v>0</v>
      </c>
      <c r="H67" s="35" t="str">
        <f t="shared" si="5"/>
        <v> </v>
      </c>
      <c r="I67" s="79"/>
    </row>
    <row r="68" spans="1:9" s="24" customFormat="1" ht="12.75">
      <c r="A68" s="15"/>
      <c r="B68" s="13"/>
      <c r="C68" s="85"/>
      <c r="D68" s="41"/>
      <c r="E68" s="13"/>
      <c r="F68" s="85"/>
      <c r="G68" s="22"/>
      <c r="H68" s="35"/>
      <c r="I68" s="79"/>
    </row>
    <row r="69" spans="1:9" s="24" customFormat="1" ht="13.5">
      <c r="A69" s="28" t="s">
        <v>20</v>
      </c>
      <c r="B69" s="17">
        <v>3122.8433197490012</v>
      </c>
      <c r="C69" s="88">
        <v>501.9028240589996</v>
      </c>
      <c r="D69" s="44">
        <f>_xlfn.IFERROR((C69/B69*100),0)</f>
        <v>16.07198225043644</v>
      </c>
      <c r="E69" s="17">
        <v>3411.596315525998</v>
      </c>
      <c r="F69" s="88">
        <v>102.85320179900009</v>
      </c>
      <c r="G69" s="29">
        <f>_xlfn.IFERROR((F69/E69*100),0)</f>
        <v>3.014811609771077</v>
      </c>
      <c r="H69" s="91">
        <f>IF(C69&lt;&gt;0,F69/C69*100-100," ")</f>
        <v>-79.50734746475355</v>
      </c>
      <c r="I69" s="79"/>
    </row>
    <row r="70" spans="1:9" s="24" customFormat="1" ht="7.5" customHeight="1">
      <c r="A70" s="25"/>
      <c r="B70" s="18"/>
      <c r="C70" s="89"/>
      <c r="D70" s="42"/>
      <c r="E70" s="18"/>
      <c r="F70" s="89"/>
      <c r="G70" s="27"/>
      <c r="H70" s="36"/>
      <c r="I70" s="79"/>
    </row>
    <row r="71" spans="1:9" s="10" customFormat="1" ht="6.75" customHeight="1">
      <c r="A71" s="25"/>
      <c r="B71" s="26"/>
      <c r="C71" s="86"/>
      <c r="D71" s="42"/>
      <c r="E71" s="26"/>
      <c r="F71" s="86"/>
      <c r="G71" s="27"/>
      <c r="H71" s="36"/>
      <c r="I71" s="79"/>
    </row>
    <row r="72" spans="1:11" s="14" customFormat="1" ht="12.75" outlineLevel="2">
      <c r="A72" s="62" t="s">
        <v>21</v>
      </c>
      <c r="B72" s="11">
        <v>8758.576920813</v>
      </c>
      <c r="C72" s="84">
        <v>114.883261511</v>
      </c>
      <c r="D72" s="40">
        <f>_xlfn.IFERROR((C72/B72*100),0)</f>
        <v>1.3116658396640095</v>
      </c>
      <c r="E72" s="11">
        <v>7451.996956125002</v>
      </c>
      <c r="F72" s="84">
        <v>192.15389751399996</v>
      </c>
      <c r="G72" s="21">
        <f>_xlfn.IFERROR((F72/E72*100),0)</f>
        <v>2.578555770290048</v>
      </c>
      <c r="H72" s="34">
        <f>IF(C72&lt;&gt;0,F72/C72*100-100," ")</f>
        <v>67.26013431956869</v>
      </c>
      <c r="I72" s="79"/>
      <c r="J72" s="81"/>
      <c r="K72" s="80"/>
    </row>
    <row r="73" spans="1:10" s="24" customFormat="1" ht="12.75">
      <c r="A73" s="15" t="s">
        <v>22</v>
      </c>
      <c r="B73" s="13">
        <v>8640.778496579</v>
      </c>
      <c r="C73" s="85">
        <v>101.255398951</v>
      </c>
      <c r="D73" s="41">
        <f>_xlfn.IFERROR((C73/B73*100),0)</f>
        <v>1.1718319013858343</v>
      </c>
      <c r="E73" s="13">
        <v>7327.764839474001</v>
      </c>
      <c r="F73" s="85">
        <v>184.45922151399998</v>
      </c>
      <c r="G73" s="22">
        <f>_xlfn.IFERROR((F73/E73*100),0)</f>
        <v>2.517264480436585</v>
      </c>
      <c r="H73" s="35">
        <f>IF(C73&lt;&gt;0,F73/C73*100-100," ")</f>
        <v>82.17223320927744</v>
      </c>
      <c r="I73" s="79"/>
      <c r="J73" s="82"/>
    </row>
    <row r="74" spans="1:10" s="24" customFormat="1" ht="12.75">
      <c r="A74" s="15" t="s">
        <v>23</v>
      </c>
      <c r="B74" s="13">
        <v>117.798424234</v>
      </c>
      <c r="C74" s="85">
        <v>13.627862559999999</v>
      </c>
      <c r="D74" s="41">
        <f>_xlfn.IFERROR((C74/B74*100),0)</f>
        <v>11.568798690319499</v>
      </c>
      <c r="E74" s="13">
        <v>124.232116651</v>
      </c>
      <c r="F74" s="85">
        <v>7.694676</v>
      </c>
      <c r="G74" s="22">
        <f>_xlfn.IFERROR((F74/E74*100),0)</f>
        <v>6.193789663599088</v>
      </c>
      <c r="H74" s="35">
        <f>IF(C74&lt;&gt;0,F74/C74*100-100," ")</f>
        <v>-43.537176383146615</v>
      </c>
      <c r="I74" s="79"/>
      <c r="J74" s="83"/>
    </row>
    <row r="75" spans="1:10" s="24" customFormat="1" ht="13.5" customHeight="1">
      <c r="A75" s="15" t="s">
        <v>69</v>
      </c>
      <c r="B75" s="13"/>
      <c r="C75" s="85">
        <v>0</v>
      </c>
      <c r="D75" s="41">
        <v>0</v>
      </c>
      <c r="E75" s="13"/>
      <c r="F75" s="85">
        <v>0</v>
      </c>
      <c r="G75" s="22">
        <v>0</v>
      </c>
      <c r="H75" s="35">
        <v>0</v>
      </c>
      <c r="I75" s="79"/>
      <c r="J75" s="82"/>
    </row>
    <row r="76" spans="1:9" s="24" customFormat="1" ht="13.5">
      <c r="A76" s="28" t="s">
        <v>24</v>
      </c>
      <c r="B76" s="19">
        <v>-5635.733601063999</v>
      </c>
      <c r="C76" s="90">
        <v>387.0195625479996</v>
      </c>
      <c r="D76" s="45">
        <f>_xlfn.IFERROR((C76/B76*100),0)</f>
        <v>-6.867243733361211</v>
      </c>
      <c r="E76" s="19">
        <v>-4040.4006405990035</v>
      </c>
      <c r="F76" s="90">
        <v>-89.30069571499988</v>
      </c>
      <c r="G76" s="45">
        <f>_xlfn.IFERROR((F76/E76*100),0)</f>
        <v>2.210194078717915</v>
      </c>
      <c r="H76" s="67">
        <f>IF(C76&lt;&gt;0,F76/C76*100-100," ")</f>
        <v>-123.07394880172872</v>
      </c>
      <c r="I76" s="79"/>
    </row>
    <row r="77" spans="1:9" s="24" customFormat="1" ht="5.25" customHeight="1">
      <c r="A77" s="15"/>
      <c r="B77" s="13"/>
      <c r="C77" s="13"/>
      <c r="D77" s="41"/>
      <c r="E77" s="13"/>
      <c r="F77" s="13"/>
      <c r="G77" s="22"/>
      <c r="H77" s="35"/>
      <c r="I77" s="79"/>
    </row>
    <row r="78" spans="1:9" s="24" customFormat="1" ht="25.5">
      <c r="A78" s="30" t="s">
        <v>25</v>
      </c>
      <c r="B78" s="13"/>
      <c r="C78" s="13"/>
      <c r="D78" s="46"/>
      <c r="E78" s="13"/>
      <c r="F78" s="13"/>
      <c r="G78" s="31"/>
      <c r="H78" s="37"/>
      <c r="I78" s="79"/>
    </row>
    <row r="79" spans="1:9" s="24" customFormat="1" ht="7.5" customHeight="1">
      <c r="A79" s="62"/>
      <c r="B79" s="13"/>
      <c r="C79" s="13"/>
      <c r="D79" s="40"/>
      <c r="E79" s="13"/>
      <c r="F79" s="13"/>
      <c r="G79" s="21"/>
      <c r="H79" s="34"/>
      <c r="I79" s="79"/>
    </row>
    <row r="80" spans="1:9" s="14" customFormat="1" ht="12.75" outlineLevel="2">
      <c r="A80" s="62" t="s">
        <v>26</v>
      </c>
      <c r="B80" s="11">
        <v>-742.0201611990001</v>
      </c>
      <c r="C80" s="11">
        <v>252.04210729598248</v>
      </c>
      <c r="D80" s="40">
        <f aca="true" t="shared" si="6" ref="D80:D85">_xlfn.IFERROR((C80/B80*100),0)</f>
        <v>-33.967016056372096</v>
      </c>
      <c r="E80" s="11">
        <v>648.9814064059999</v>
      </c>
      <c r="F80" s="11">
        <v>16.551479366</v>
      </c>
      <c r="G80" s="21">
        <f aca="true" t="shared" si="7" ref="G80:G92">_xlfn.IFERROR((F80/E80*100),0)</f>
        <v>2.5503780543822647</v>
      </c>
      <c r="H80" s="34">
        <f aca="true" t="shared" si="8" ref="H80:H85">IF(C80&lt;&gt;0,F80/C80*100-100," ")</f>
        <v>-93.4330499202806</v>
      </c>
      <c r="I80" s="79"/>
    </row>
    <row r="81" spans="1:9" s="24" customFormat="1" ht="12.75" customHeight="1">
      <c r="A81" s="15" t="s">
        <v>27</v>
      </c>
      <c r="B81" s="13">
        <v>-742.0201611990001</v>
      </c>
      <c r="C81" s="13">
        <v>252.04210729598248</v>
      </c>
      <c r="D81" s="41">
        <f t="shared" si="6"/>
        <v>-33.967016056372096</v>
      </c>
      <c r="E81" s="13">
        <v>648.9814064059999</v>
      </c>
      <c r="F81" s="13">
        <v>16.551479366</v>
      </c>
      <c r="G81" s="22">
        <f t="shared" si="7"/>
        <v>2.5503780543822647</v>
      </c>
      <c r="H81" s="35">
        <f t="shared" si="8"/>
        <v>-93.4330499202806</v>
      </c>
      <c r="I81" s="79"/>
    </row>
    <row r="82" spans="1:9" s="24" customFormat="1" ht="12.75" customHeight="1">
      <c r="A82" s="15" t="s">
        <v>28</v>
      </c>
      <c r="B82" s="13">
        <v>0</v>
      </c>
      <c r="C82" s="13">
        <v>0</v>
      </c>
      <c r="D82" s="41">
        <f t="shared" si="6"/>
        <v>0</v>
      </c>
      <c r="E82" s="13">
        <v>0</v>
      </c>
      <c r="F82" s="13">
        <v>0</v>
      </c>
      <c r="G82" s="22">
        <f t="shared" si="7"/>
        <v>0</v>
      </c>
      <c r="H82" s="35" t="str">
        <f t="shared" si="8"/>
        <v> </v>
      </c>
      <c r="I82" s="79"/>
    </row>
    <row r="83" spans="1:9" s="14" customFormat="1" ht="12.75" outlineLevel="2">
      <c r="A83" s="62" t="s">
        <v>29</v>
      </c>
      <c r="B83" s="11">
        <v>4893.713439865</v>
      </c>
      <c r="C83" s="11">
        <v>504.4071876290001</v>
      </c>
      <c r="D83" s="40">
        <f t="shared" si="6"/>
        <v>10.30724814248451</v>
      </c>
      <c r="E83" s="11">
        <v>4689.382047005001</v>
      </c>
      <c r="F83" s="11">
        <v>3402.7195355460003</v>
      </c>
      <c r="G83" s="21">
        <f t="shared" si="7"/>
        <v>72.56221611799016</v>
      </c>
      <c r="H83" s="34">
        <f t="shared" si="8"/>
        <v>574.5977493978055</v>
      </c>
      <c r="I83" s="79"/>
    </row>
    <row r="84" spans="1:9" s="24" customFormat="1" ht="15" customHeight="1">
      <c r="A84" s="15" t="s">
        <v>27</v>
      </c>
      <c r="B84" s="13">
        <v>-335.2658637589999</v>
      </c>
      <c r="C84" s="13">
        <v>463.8000124570001</v>
      </c>
      <c r="D84" s="47">
        <f t="shared" si="6"/>
        <v>-138.33797669016334</v>
      </c>
      <c r="E84" s="13">
        <v>-223.03164041799997</v>
      </c>
      <c r="F84" s="13">
        <v>-13.411818305</v>
      </c>
      <c r="G84" s="22">
        <f t="shared" si="7"/>
        <v>6.013415083108355</v>
      </c>
      <c r="H84" s="35">
        <f t="shared" si="8"/>
        <v>-102.8917244382876</v>
      </c>
      <c r="I84" s="79"/>
    </row>
    <row r="85" spans="1:9" s="24" customFormat="1" ht="12.75" customHeight="1">
      <c r="A85" s="15" t="s">
        <v>28</v>
      </c>
      <c r="B85" s="13">
        <v>5228.979303624</v>
      </c>
      <c r="C85" s="13">
        <v>40.607175172000005</v>
      </c>
      <c r="D85" s="47">
        <f t="shared" si="6"/>
        <v>0.7765793822105352</v>
      </c>
      <c r="E85" s="13">
        <v>4912.413687423001</v>
      </c>
      <c r="F85" s="13">
        <v>3416.1313538510003</v>
      </c>
      <c r="G85" s="22">
        <f t="shared" si="7"/>
        <v>69.54079137506568</v>
      </c>
      <c r="H85" s="35">
        <f t="shared" si="8"/>
        <v>8312.629884697166</v>
      </c>
      <c r="I85" s="79"/>
    </row>
    <row r="86" spans="1:9" s="24" customFormat="1" ht="6" customHeight="1">
      <c r="A86" s="15"/>
      <c r="B86" s="13"/>
      <c r="C86" s="13"/>
      <c r="D86" s="47"/>
      <c r="E86" s="13"/>
      <c r="F86" s="13"/>
      <c r="G86" s="22"/>
      <c r="H86" s="35"/>
      <c r="I86" s="79"/>
    </row>
    <row r="87" spans="1:9" s="10" customFormat="1" ht="12.75">
      <c r="A87" s="62" t="s">
        <v>30</v>
      </c>
      <c r="B87" s="11">
        <v>-269.523233356</v>
      </c>
      <c r="C87" s="11">
        <v>577.8000124570001</v>
      </c>
      <c r="D87" s="48"/>
      <c r="E87" s="11">
        <v>-255</v>
      </c>
      <c r="F87" s="11">
        <v>-13.411818305</v>
      </c>
      <c r="G87" s="48">
        <f t="shared" si="7"/>
        <v>5.259536590196079</v>
      </c>
      <c r="H87" s="54">
        <f aca="true" t="shared" si="9" ref="H87:H93">IF(C87&lt;&gt;0,F87/C87*100-100," ")</f>
        <v>-102.32118691863097</v>
      </c>
      <c r="I87" s="79"/>
    </row>
    <row r="88" spans="1:9" s="32" customFormat="1" ht="12.75" customHeight="1">
      <c r="A88" s="15" t="s">
        <v>31</v>
      </c>
      <c r="B88" s="57">
        <v>0</v>
      </c>
      <c r="C88" s="57">
        <v>1099.6746223540001</v>
      </c>
      <c r="D88" s="58">
        <f>_xlfn.IFERROR((C88/B88*100),0)</f>
        <v>0</v>
      </c>
      <c r="E88" s="57">
        <v>0</v>
      </c>
      <c r="F88" s="57">
        <v>0</v>
      </c>
      <c r="G88" s="49">
        <f t="shared" si="7"/>
        <v>0</v>
      </c>
      <c r="H88" s="55">
        <f t="shared" si="9"/>
        <v>-100</v>
      </c>
      <c r="I88" s="79"/>
    </row>
    <row r="89" spans="1:9" s="32" customFormat="1" ht="12.75" customHeight="1">
      <c r="A89" s="15" t="s">
        <v>32</v>
      </c>
      <c r="B89" s="57">
        <v>269.523233356</v>
      </c>
      <c r="C89" s="57">
        <v>521.874609897</v>
      </c>
      <c r="D89" s="58">
        <f>_xlfn.IFERROR((C89/B89*100),0)</f>
        <v>193.6288027561919</v>
      </c>
      <c r="E89" s="57">
        <v>255</v>
      </c>
      <c r="F89" s="57">
        <v>13.411818305</v>
      </c>
      <c r="G89" s="49">
        <f t="shared" si="7"/>
        <v>5.259536590196079</v>
      </c>
      <c r="H89" s="55">
        <f t="shared" si="9"/>
        <v>-97.43006882292146</v>
      </c>
      <c r="I89" s="79"/>
    </row>
    <row r="90" spans="1:9" s="32" customFormat="1" ht="6.75" customHeight="1">
      <c r="A90" s="66"/>
      <c r="B90" s="57"/>
      <c r="C90" s="57"/>
      <c r="D90" s="58"/>
      <c r="E90" s="57"/>
      <c r="F90" s="57"/>
      <c r="G90" s="49"/>
      <c r="H90" s="55" t="str">
        <f t="shared" si="9"/>
        <v> </v>
      </c>
      <c r="I90" s="79"/>
    </row>
    <row r="91" spans="1:9" s="32" customFormat="1" ht="12.75">
      <c r="A91" s="62" t="s">
        <v>33</v>
      </c>
      <c r="B91" s="59">
        <v>3220.574777986</v>
      </c>
      <c r="C91" s="59">
        <v>253.01540406498248</v>
      </c>
      <c r="D91" s="60">
        <f>_xlfn.IFERROR((C91/B91*100),0)</f>
        <v>7.856218889697905</v>
      </c>
      <c r="E91" s="59">
        <v>0</v>
      </c>
      <c r="F91" s="59">
        <v>0</v>
      </c>
      <c r="G91" s="50">
        <f t="shared" si="7"/>
        <v>0</v>
      </c>
      <c r="H91" s="56">
        <f t="shared" si="9"/>
        <v>-100</v>
      </c>
      <c r="I91" s="79"/>
    </row>
    <row r="92" spans="1:9" s="32" customFormat="1" ht="12.75">
      <c r="A92" s="12" t="s">
        <v>66</v>
      </c>
      <c r="B92" s="57">
        <v>3220.574777986</v>
      </c>
      <c r="C92" s="57">
        <v>253.01540406498248</v>
      </c>
      <c r="D92" s="58">
        <f>_xlfn.IFERROR((C92/B92*100),0)</f>
        <v>7.856218889697905</v>
      </c>
      <c r="E92" s="57">
        <v>0</v>
      </c>
      <c r="F92" s="57">
        <v>0</v>
      </c>
      <c r="G92" s="49">
        <f t="shared" si="7"/>
        <v>0</v>
      </c>
      <c r="H92" s="55">
        <f t="shared" si="9"/>
        <v>-100</v>
      </c>
      <c r="I92" s="79"/>
    </row>
    <row r="93" spans="2:9" s="32" customFormat="1" ht="7.5" customHeight="1">
      <c r="B93" s="57"/>
      <c r="C93" s="57"/>
      <c r="D93" s="58"/>
      <c r="E93" s="57"/>
      <c r="F93" s="57"/>
      <c r="G93" s="49"/>
      <c r="H93" s="55" t="str">
        <f t="shared" si="9"/>
        <v> </v>
      </c>
      <c r="I93" s="79"/>
    </row>
    <row r="94" spans="1:9" s="32" customFormat="1" ht="12.75" customHeight="1">
      <c r="A94" s="10" t="s">
        <v>34</v>
      </c>
      <c r="B94" s="59">
        <v>0</v>
      </c>
      <c r="C94" s="59">
        <v>639.3846428810173</v>
      </c>
      <c r="D94" s="60"/>
      <c r="E94" s="59">
        <v>0</v>
      </c>
      <c r="F94" s="59">
        <v>3296.8673604650003</v>
      </c>
      <c r="G94" s="49"/>
      <c r="H94" s="56"/>
      <c r="I94" s="79"/>
    </row>
    <row r="95" spans="2:9" ht="14.25">
      <c r="B95" s="61"/>
      <c r="C95" s="61"/>
      <c r="D95" s="61"/>
      <c r="E95" s="61"/>
      <c r="F95" s="61">
        <f>IF($A95="","",#REF!)</f>
      </c>
      <c r="I95" s="79"/>
    </row>
    <row r="96" spans="1:9" ht="15">
      <c r="A96" s="4" t="s">
        <v>71</v>
      </c>
      <c r="B96" s="61"/>
      <c r="C96" s="61"/>
      <c r="D96" s="61"/>
      <c r="E96" s="61"/>
      <c r="F96" s="9"/>
      <c r="I96" s="79"/>
    </row>
    <row r="97" spans="1:12" ht="14.25">
      <c r="A97" s="38" t="s">
        <v>65</v>
      </c>
      <c r="B97" s="61"/>
      <c r="C97" s="61"/>
      <c r="D97" s="61"/>
      <c r="E97" s="61"/>
      <c r="F97" s="9"/>
      <c r="G97" s="71"/>
      <c r="H97" s="71"/>
      <c r="I97" s="79"/>
      <c r="J97" s="71"/>
      <c r="K97" s="71"/>
      <c r="L97" s="71"/>
    </row>
    <row r="98" spans="2:12" ht="14.25">
      <c r="B98" s="61"/>
      <c r="C98" s="61"/>
      <c r="D98" s="61"/>
      <c r="E98" s="61"/>
      <c r="G98" s="71"/>
      <c r="H98" s="71"/>
      <c r="I98" s="79"/>
      <c r="J98" s="71"/>
      <c r="K98" s="71"/>
      <c r="L98" s="71"/>
    </row>
    <row r="99" spans="2:12" ht="14.25">
      <c r="B99" s="61"/>
      <c r="C99" s="61"/>
      <c r="D99" s="61"/>
      <c r="E99" s="61"/>
      <c r="G99" s="71"/>
      <c r="H99" s="71"/>
      <c r="I99" s="72"/>
      <c r="J99" s="71"/>
      <c r="K99" s="71"/>
      <c r="L99" s="71"/>
    </row>
    <row r="100" spans="2:12" ht="14.25">
      <c r="B100" s="61"/>
      <c r="C100" s="61"/>
      <c r="D100" s="61"/>
      <c r="E100" s="61"/>
      <c r="G100" s="71"/>
      <c r="H100" s="71"/>
      <c r="I100" s="72"/>
      <c r="J100" s="71"/>
      <c r="K100" s="71"/>
      <c r="L100" s="71"/>
    </row>
    <row r="101" spans="2:12" ht="14.25">
      <c r="B101" s="61"/>
      <c r="C101" s="61"/>
      <c r="D101" s="61"/>
      <c r="E101" s="61"/>
      <c r="G101" s="71"/>
      <c r="H101" s="71"/>
      <c r="I101" s="72"/>
      <c r="J101" s="71"/>
      <c r="K101" s="71"/>
      <c r="L101" s="71"/>
    </row>
    <row r="102" spans="2:12" ht="14.25">
      <c r="B102" s="61"/>
      <c r="C102" s="61"/>
      <c r="D102" s="61"/>
      <c r="E102" s="61"/>
      <c r="G102" s="71"/>
      <c r="H102" s="71"/>
      <c r="I102" s="72"/>
      <c r="J102" s="71"/>
      <c r="K102" s="71"/>
      <c r="L102" s="71"/>
    </row>
    <row r="103" spans="2:12" ht="14.25">
      <c r="B103" s="61"/>
      <c r="C103" s="61"/>
      <c r="D103" s="61"/>
      <c r="E103" s="61"/>
      <c r="G103" s="71"/>
      <c r="H103" s="71"/>
      <c r="I103" s="72"/>
      <c r="J103" s="71"/>
      <c r="K103" s="71"/>
      <c r="L103" s="71"/>
    </row>
    <row r="104" spans="2:12" ht="14.25">
      <c r="B104" s="61"/>
      <c r="C104" s="61"/>
      <c r="D104" s="61"/>
      <c r="E104" s="61"/>
      <c r="G104" s="71"/>
      <c r="H104" s="71"/>
      <c r="I104" s="72"/>
      <c r="J104" s="71"/>
      <c r="K104" s="71"/>
      <c r="L104" s="71"/>
    </row>
    <row r="105" spans="2:12" ht="14.25">
      <c r="B105" s="61"/>
      <c r="C105" s="61"/>
      <c r="D105" s="61"/>
      <c r="E105" s="61"/>
      <c r="G105" s="71"/>
      <c r="H105" s="71"/>
      <c r="I105" s="72"/>
      <c r="J105" s="71"/>
      <c r="K105" s="71"/>
      <c r="L105" s="71"/>
    </row>
    <row r="106" spans="2:12" ht="14.25">
      <c r="B106" s="61"/>
      <c r="C106" s="61"/>
      <c r="D106" s="61"/>
      <c r="E106" s="61"/>
      <c r="G106" s="71"/>
      <c r="H106" s="71"/>
      <c r="I106" s="72"/>
      <c r="J106" s="71"/>
      <c r="K106" s="71"/>
      <c r="L106" s="71"/>
    </row>
    <row r="107" spans="2:12" ht="14.25">
      <c r="B107" s="61"/>
      <c r="C107" s="61"/>
      <c r="D107" s="61"/>
      <c r="E107" s="61"/>
      <c r="G107" s="71"/>
      <c r="H107" s="71"/>
      <c r="I107" s="75"/>
      <c r="J107" s="71"/>
      <c r="K107" s="71"/>
      <c r="L107" s="71"/>
    </row>
    <row r="108" spans="7:12" ht="14.25">
      <c r="G108" s="71"/>
      <c r="H108" s="71"/>
      <c r="I108" s="72"/>
      <c r="J108" s="71"/>
      <c r="K108" s="71"/>
      <c r="L108" s="71"/>
    </row>
    <row r="109" spans="7:12" ht="14.25">
      <c r="G109" s="71"/>
      <c r="H109" s="71"/>
      <c r="I109" s="72"/>
      <c r="J109" s="71"/>
      <c r="K109" s="71"/>
      <c r="L109" s="71"/>
    </row>
    <row r="110" spans="7:12" ht="14.25">
      <c r="G110" s="71"/>
      <c r="H110" s="71"/>
      <c r="I110" s="72"/>
      <c r="J110" s="71"/>
      <c r="K110" s="71"/>
      <c r="L110" s="71"/>
    </row>
    <row r="111" spans="7:12" ht="14.25">
      <c r="G111" s="71"/>
      <c r="H111" s="71"/>
      <c r="I111" s="72"/>
      <c r="J111" s="71"/>
      <c r="K111" s="71"/>
      <c r="L111" s="71"/>
    </row>
    <row r="112" spans="7:12" ht="14.25">
      <c r="G112" s="71"/>
      <c r="H112" s="71"/>
      <c r="I112" s="72"/>
      <c r="J112" s="71"/>
      <c r="K112" s="71"/>
      <c r="L112" s="71"/>
    </row>
    <row r="113" spans="7:12" ht="14.25">
      <c r="G113" s="71"/>
      <c r="H113" s="71"/>
      <c r="I113" s="72"/>
      <c r="J113" s="71"/>
      <c r="K113" s="71"/>
      <c r="L113" s="71"/>
    </row>
    <row r="114" spans="7:12" ht="14.25">
      <c r="G114" s="71"/>
      <c r="H114" s="71"/>
      <c r="I114" s="72"/>
      <c r="J114" s="71"/>
      <c r="K114" s="71"/>
      <c r="L114" s="71"/>
    </row>
    <row r="115" spans="7:12" ht="14.25">
      <c r="G115" s="71"/>
      <c r="H115" s="71"/>
      <c r="I115" s="71"/>
      <c r="J115" s="71"/>
      <c r="K115" s="71"/>
      <c r="L115" s="71"/>
    </row>
    <row r="116" spans="7:12" ht="14.25">
      <c r="G116" s="71"/>
      <c r="H116" s="71"/>
      <c r="I116" s="71"/>
      <c r="J116" s="71"/>
      <c r="K116" s="71"/>
      <c r="L116" s="71"/>
    </row>
    <row r="117" spans="7:12" ht="14.25">
      <c r="G117" s="71"/>
      <c r="H117" s="71"/>
      <c r="I117" s="71"/>
      <c r="J117" s="71"/>
      <c r="K117" s="71"/>
      <c r="L117" s="71"/>
    </row>
    <row r="118" spans="7:12" ht="14.25">
      <c r="G118" s="71"/>
      <c r="H118" s="71"/>
      <c r="I118" s="71"/>
      <c r="J118" s="71"/>
      <c r="K118" s="71"/>
      <c r="L118" s="71"/>
    </row>
    <row r="119" spans="7:12" ht="14.25">
      <c r="G119" s="71"/>
      <c r="H119" s="71"/>
      <c r="I119" s="71"/>
      <c r="J119" s="71"/>
      <c r="K119" s="71"/>
      <c r="L119" s="71"/>
    </row>
    <row r="120" spans="7:12" ht="14.25">
      <c r="G120" s="71"/>
      <c r="H120" s="71"/>
      <c r="I120" s="71"/>
      <c r="J120" s="71"/>
      <c r="K120" s="71"/>
      <c r="L120" s="71"/>
    </row>
    <row r="121" spans="7:12" ht="14.25">
      <c r="G121" s="71"/>
      <c r="H121" s="71"/>
      <c r="I121" s="71"/>
      <c r="J121" s="71"/>
      <c r="K121" s="71"/>
      <c r="L121" s="71"/>
    </row>
    <row r="122" spans="7:12" ht="14.25">
      <c r="G122" s="71"/>
      <c r="H122" s="71"/>
      <c r="I122" s="71"/>
      <c r="J122" s="71"/>
      <c r="K122" s="71"/>
      <c r="L122" s="71"/>
    </row>
    <row r="123" spans="7:12" ht="14.25">
      <c r="G123" s="71"/>
      <c r="H123" s="71"/>
      <c r="I123" s="71"/>
      <c r="J123" s="71"/>
      <c r="K123" s="71"/>
      <c r="L123" s="71"/>
    </row>
    <row r="124" spans="7:12" ht="14.25">
      <c r="G124" s="71"/>
      <c r="H124" s="71"/>
      <c r="I124" s="71"/>
      <c r="J124" s="71"/>
      <c r="K124" s="71"/>
      <c r="L124" s="71"/>
    </row>
    <row r="125" spans="7:12" ht="14.25">
      <c r="G125" s="71"/>
      <c r="H125" s="71"/>
      <c r="I125" s="71"/>
      <c r="J125" s="71"/>
      <c r="K125" s="71"/>
      <c r="L125" s="71"/>
    </row>
    <row r="126" spans="7:12" ht="14.25">
      <c r="G126" s="71"/>
      <c r="H126" s="71"/>
      <c r="I126" s="71"/>
      <c r="J126" s="71"/>
      <c r="K126" s="71"/>
      <c r="L126" s="71"/>
    </row>
    <row r="127" spans="7:12" ht="14.25">
      <c r="G127" s="71"/>
      <c r="H127" s="71"/>
      <c r="I127" s="71"/>
      <c r="J127" s="71"/>
      <c r="K127" s="71"/>
      <c r="L127" s="71"/>
    </row>
    <row r="128" spans="7:12" ht="14.25">
      <c r="G128" s="71"/>
      <c r="H128" s="71"/>
      <c r="I128" s="71"/>
      <c r="J128" s="71"/>
      <c r="K128" s="71"/>
      <c r="L128" s="71"/>
    </row>
    <row r="129" spans="7:12" ht="14.25">
      <c r="G129" s="71"/>
      <c r="H129" s="71"/>
      <c r="I129" s="71"/>
      <c r="J129" s="71"/>
      <c r="K129" s="71"/>
      <c r="L129" s="71"/>
    </row>
    <row r="130" spans="7:12" ht="14.25">
      <c r="G130" s="71"/>
      <c r="H130" s="71"/>
      <c r="I130" s="71"/>
      <c r="J130" s="71"/>
      <c r="K130" s="71"/>
      <c r="L130" s="71"/>
    </row>
  </sheetData>
  <sheetProtection/>
  <mergeCells count="12">
    <mergeCell ref="A2:H2"/>
    <mergeCell ref="A3:H3"/>
    <mergeCell ref="A5:H5"/>
    <mergeCell ref="A6:H6"/>
    <mergeCell ref="E8:E9"/>
    <mergeCell ref="F8:F9"/>
    <mergeCell ref="G8:G9"/>
    <mergeCell ref="H8:H9"/>
    <mergeCell ref="A8:A9"/>
    <mergeCell ref="B8:B9"/>
    <mergeCell ref="C8:C9"/>
    <mergeCell ref="D8:D9"/>
  </mergeCells>
  <printOptions horizontalCentered="1"/>
  <pageMargins left="0.7086614173228347" right="0.7086614173228347" top="0.09" bottom="0.09" header="0.08" footer="0.13"/>
  <pageSetup fitToHeight="0" fitToWidth="1" horizontalDpi="600" verticalDpi="600" orientation="portrait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JUAARA</dc:creator>
  <cp:keywords/>
  <dc:description/>
  <cp:lastModifiedBy>Karol Careaga</cp:lastModifiedBy>
  <cp:lastPrinted>2019-08-09T11:44:16Z</cp:lastPrinted>
  <dcterms:created xsi:type="dcterms:W3CDTF">1998-08-06T20:23:21Z</dcterms:created>
  <dcterms:modified xsi:type="dcterms:W3CDTF">2020-02-05T12:27:07Z</dcterms:modified>
  <cp:category/>
  <cp:version/>
  <cp:contentType/>
  <cp:contentStatus/>
</cp:coreProperties>
</file>