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660" tabRatio="896" activeTab="1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<sst xmlns="http://schemas.openxmlformats.org/spreadsheetml/2006/main" count="180" uniqueCount="93">
  <si>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</si>
  <si>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</si>
  <si>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</si>
  <si>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</si>
  <si>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</si>
  <si>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</si>
  <si>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</si>
  <si>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</si>
  <si>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</si>
  <si>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</si>
  <si>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</si>
  <si>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</si>
  <si>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</si>
  <si>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</si>
  <si>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</si>
  <si>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</si>
  <si>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</si>
  <si>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</si>
  <si>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</si>
  <si>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</si>
  <si>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</si>
  <si>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</si>
  <si>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</si>
  <si>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</si>
  <si>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</si>
  <si>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</si>
  <si>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</si>
  <si>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</si>
  <si>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</si>
  <si>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</si>
  <si>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</si>
  <si>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</si>
  <si>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</si>
  <si>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</si>
  <si>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</si>
  <si>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</si>
  <si>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</si>
  <si>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</si>
  <si>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</si>
  <si>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</si>
  <si>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</si>
  <si>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</si>
  <si>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</si>
  <si>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</si>
  <si>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</si>
  <si>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</si>
  <si>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</si>
  <si>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</si>
  <si>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</si>
  <si>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</si>
  <si>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</si>
  <si>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</si>
  <si>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</si>
  <si>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</si>
  <si>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</si>
  <si>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</si>
  <si>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</si>
  <si>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</si>
  <si>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</si>
  <si>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</si>
  <si>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</si>
  <si>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</si>
  <si>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</si>
  <si>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</si>
  <si>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</si>
  <si>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</si>
  <si>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</si>
  <si>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</si>
  <si>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</si>
  <si>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</si>
  <si>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</si>
  <si>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</si>
  <si>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</si>
  <si>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</si>
  <si>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</si>
  <si>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</si>
  <si>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</si>
  <si>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</si>
  <si>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</si>
  <si>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</si>
  <si>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</si>
  <si>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</si>
  <si>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</si>
  <si>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</si>
  <si>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</si>
  <si>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</si>
  <si>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</si>
  <si>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</si>
  <si>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</si>
  <si>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</si>
  <si>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Julio
2018</t>
  </si>
  <si>
    <t>Ejecución
Julio
2019</t>
  </si>
  <si>
    <t>1 Ingresos Tributarios del mes de Julio serán distribuidos posteriormente</t>
  </si>
</sst>
</file>

<file path=xl/styles.xml><?xml version="1.0" encoding="utf-8"?>
<styleSheet xmlns="http://schemas.openxmlformats.org/spreadsheetml/2006/main">
  <numFmts count="6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</numFmts>
  <fonts count="60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4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9" fontId="1" fillId="0" borderId="0" xfId="56" applyFont="1" applyFill="1" applyAlignment="1">
      <alignment/>
    </xf>
    <xf numFmtId="9" fontId="5" fillId="0" borderId="0" xfId="56" applyFont="1" applyFill="1" applyAlignment="1">
      <alignment/>
    </xf>
    <xf numFmtId="200" fontId="5" fillId="0" borderId="0" xfId="54" applyNumberFormat="1" applyFont="1" applyFill="1" applyAlignment="1">
      <alignment/>
    </xf>
    <xf numFmtId="187" fontId="1" fillId="0" borderId="0" xfId="56" applyNumberFormat="1" applyFont="1" applyFill="1" applyAlignment="1">
      <alignment/>
    </xf>
    <xf numFmtId="219" fontId="1" fillId="0" borderId="0" xfId="54" applyNumberFormat="1" applyFont="1" applyFill="1" applyBorder="1" applyAlignment="1">
      <alignment/>
    </xf>
    <xf numFmtId="217" fontId="5" fillId="0" borderId="0" xfId="54" applyNumberFormat="1" applyFont="1" applyFill="1" applyAlignment="1">
      <alignment/>
    </xf>
    <xf numFmtId="220" fontId="5" fillId="0" borderId="0" xfId="54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4" applyNumberFormat="1" applyFont="1" applyFill="1" applyAlignment="1">
      <alignment/>
    </xf>
    <xf numFmtId="186" fontId="58" fillId="0" borderId="0" xfId="54" applyNumberFormat="1" applyFont="1" applyFill="1" applyAlignment="1">
      <alignment/>
    </xf>
    <xf numFmtId="186" fontId="55" fillId="0" borderId="0" xfId="54" applyNumberFormat="1" applyFont="1" applyFill="1" applyAlignment="1">
      <alignment horizontal="right"/>
    </xf>
    <xf numFmtId="186" fontId="58" fillId="0" borderId="0" xfId="54" applyNumberFormat="1" applyFont="1" applyFill="1" applyBorder="1" applyAlignment="1">
      <alignment/>
    </xf>
    <xf numFmtId="186" fontId="55" fillId="0" borderId="0" xfId="54" applyNumberFormat="1" applyFont="1" applyFill="1" applyBorder="1" applyAlignment="1">
      <alignment horizontal="right"/>
    </xf>
    <xf numFmtId="186" fontId="59" fillId="0" borderId="0" xfId="54" applyNumberFormat="1" applyFont="1" applyFill="1" applyAlignment="1">
      <alignment horizontal="right"/>
    </xf>
    <xf numFmtId="186" fontId="58" fillId="0" borderId="0" xfId="54" applyNumberFormat="1" applyFont="1" applyFill="1" applyAlignment="1">
      <alignment horizontal="right"/>
    </xf>
    <xf numFmtId="186" fontId="58" fillId="0" borderId="10" xfId="54" applyNumberFormat="1" applyFont="1" applyFill="1" applyBorder="1" applyAlignment="1">
      <alignment horizontal="right"/>
    </xf>
    <xf numFmtId="9" fontId="7" fillId="0" borderId="0" xfId="56" applyFont="1" applyFill="1" applyAlignment="1" applyProtection="1">
      <alignment/>
      <protection/>
    </xf>
    <xf numFmtId="185" fontId="14" fillId="0" borderId="0" xfId="54" applyNumberFormat="1" applyFont="1" applyFill="1" applyBorder="1" applyAlignment="1">
      <alignment horizontal="center"/>
    </xf>
    <xf numFmtId="186" fontId="5" fillId="0" borderId="0" xfId="54" applyNumberFormat="1" applyFont="1" applyFill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zoomScalePageLayoutView="0" workbookViewId="0" topLeftCell="A1">
      <selection activeCell="H97" sqref="A1:H97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1" customWidth="1"/>
    <col min="7" max="7" width="6.8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73"/>
    </row>
    <row r="3" spans="1:9" ht="15.75">
      <c r="A3" s="121" t="s">
        <v>37</v>
      </c>
      <c r="B3" s="121"/>
      <c r="C3" s="121"/>
      <c r="D3" s="121"/>
      <c r="E3" s="121"/>
      <c r="F3" s="121"/>
      <c r="G3" s="121"/>
      <c r="H3" s="121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20" t="s">
        <v>5</v>
      </c>
      <c r="B5" s="120"/>
      <c r="C5" s="120"/>
      <c r="D5" s="120"/>
      <c r="E5" s="120"/>
      <c r="F5" s="120"/>
      <c r="G5" s="120"/>
      <c r="H5" s="120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0" t="s">
        <v>6</v>
      </c>
      <c r="B6" s="120"/>
      <c r="C6" s="120"/>
      <c r="D6" s="120"/>
      <c r="E6" s="120"/>
      <c r="F6" s="120"/>
      <c r="G6" s="120"/>
      <c r="H6" s="120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22" t="s">
        <v>1</v>
      </c>
      <c r="B8" s="118" t="s">
        <v>87</v>
      </c>
      <c r="C8" s="118" t="s">
        <v>90</v>
      </c>
      <c r="D8" s="118" t="s">
        <v>35</v>
      </c>
      <c r="E8" s="118" t="s">
        <v>88</v>
      </c>
      <c r="F8" s="118" t="s">
        <v>91</v>
      </c>
      <c r="G8" s="118" t="s">
        <v>35</v>
      </c>
      <c r="H8" s="118" t="s">
        <v>36</v>
      </c>
      <c r="I8" s="95"/>
    </row>
    <row r="9" spans="1:9" s="9" customFormat="1" ht="23.25" customHeight="1" thickBot="1">
      <c r="A9" s="123"/>
      <c r="B9" s="119"/>
      <c r="C9" s="119"/>
      <c r="D9" s="119"/>
      <c r="E9" s="119"/>
      <c r="F9" s="119"/>
      <c r="G9" s="119"/>
      <c r="H9" s="119"/>
      <c r="I9" s="95"/>
    </row>
    <row r="10" spans="1:9" s="12" customFormat="1" ht="12.75">
      <c r="A10" s="28" t="s">
        <v>7</v>
      </c>
      <c r="B10" s="11">
        <v>37434.015715876</v>
      </c>
      <c r="C10" s="108">
        <v>18501.905354813003</v>
      </c>
      <c r="D10" s="46">
        <f>_xlfn.IFERROR((C10/B10*100),0)</f>
        <v>49.425382238556445</v>
      </c>
      <c r="E10" s="11">
        <v>39794.83962523399</v>
      </c>
      <c r="F10" s="11">
        <v>19577.244916652002</v>
      </c>
      <c r="G10" s="23">
        <f>_xlfn.IFERROR((F10/E10*100),0)</f>
        <v>49.19543614453476</v>
      </c>
      <c r="H10" s="37">
        <f>IF(C10&lt;&gt;0,F10/C10*100-100," ")</f>
        <v>5.812047684911903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1"/>
      <c r="G11" s="23"/>
      <c r="H11" s="37"/>
      <c r="I11" s="101"/>
    </row>
    <row r="12" spans="1:12" s="12" customFormat="1" ht="12.75" outlineLevel="1">
      <c r="A12" s="83" t="s">
        <v>86</v>
      </c>
      <c r="B12" s="13">
        <v>23219.425542239</v>
      </c>
      <c r="C12" s="108">
        <v>13423.063710225999</v>
      </c>
      <c r="D12" s="47">
        <f>_xlfn.IFERROR((C12/B12*100),0)</f>
        <v>57.80962877745528</v>
      </c>
      <c r="E12" s="13">
        <v>25256.465236874996</v>
      </c>
      <c r="F12" s="13">
        <v>13715.333636971</v>
      </c>
      <c r="G12" s="24">
        <f>_xlfn.IFERROR((F12/E12*100),0)</f>
        <v>54.30424846999694</v>
      </c>
      <c r="H12" s="38">
        <f>IF(C12&lt;&gt;0,F12/C12*100-100," ")</f>
        <v>2.177371225038158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5"/>
      <c r="G13" s="25"/>
      <c r="H13" s="39"/>
      <c r="I13" s="101"/>
    </row>
    <row r="14" spans="1:12" s="16" customFormat="1" ht="12.75" outlineLevel="2">
      <c r="A14" s="83" t="s">
        <v>8</v>
      </c>
      <c r="B14" s="13">
        <v>2813.583738303</v>
      </c>
      <c r="C14" s="108">
        <v>938.2279034889999</v>
      </c>
      <c r="D14" s="47">
        <f>_xlfn.IFERROR((C14/B14*100),0)</f>
        <v>33.34636501897355</v>
      </c>
      <c r="E14" s="13">
        <v>2933.695963576</v>
      </c>
      <c r="F14" s="13">
        <v>1258.272882748</v>
      </c>
      <c r="G14" s="24">
        <f>_xlfn.IFERROR((F14/E14*100),0)</f>
        <v>42.89036418123713</v>
      </c>
      <c r="H14" s="38">
        <f>IF(C14&lt;&gt;0,F14/C14*100-100," ")</f>
        <v>34.11164580256511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5"/>
      <c r="G15" s="25"/>
      <c r="H15" s="39"/>
      <c r="I15" s="101"/>
    </row>
    <row r="16" spans="1:9" s="16" customFormat="1" ht="12.75" outlineLevel="2">
      <c r="A16" s="83" t="s">
        <v>2</v>
      </c>
      <c r="B16" s="13">
        <v>2585.889438714</v>
      </c>
      <c r="C16" s="108">
        <v>1036.1006297220001</v>
      </c>
      <c r="D16" s="47">
        <f aca="true" t="shared" si="0" ref="D16:D33">_xlfn.IFERROR((C16/B16*100),0)</f>
        <v>40.06747597984189</v>
      </c>
      <c r="E16" s="13">
        <v>2430.547619372</v>
      </c>
      <c r="F16" s="13">
        <v>658.348037465</v>
      </c>
      <c r="G16" s="24">
        <f aca="true" t="shared" si="1" ref="G16:G33">_xlfn.IFERROR((F16/E16*100),0)</f>
        <v>27.086407697500803</v>
      </c>
      <c r="H16" s="38">
        <f aca="true" t="shared" si="2" ref="H16:H33">IF(C16&lt;&gt;0,F16/C16*100-100," ")</f>
        <v>-36.459064054266264</v>
      </c>
      <c r="I16" s="101"/>
    </row>
    <row r="17" spans="1:9" s="27" customFormat="1" ht="12.75" customHeight="1" hidden="1">
      <c r="A17" s="17" t="s">
        <v>9</v>
      </c>
      <c r="B17" s="15">
        <v>1147.557344695</v>
      </c>
      <c r="C17" s="109">
        <v>22.536080000000002</v>
      </c>
      <c r="D17" s="48">
        <f t="shared" si="0"/>
        <v>1.9638304006489267</v>
      </c>
      <c r="E17" s="15">
        <v>1162.110574664</v>
      </c>
      <c r="F17" s="15">
        <v>26.44422</v>
      </c>
      <c r="G17" s="25">
        <f t="shared" si="1"/>
        <v>2.2755338929469593</v>
      </c>
      <c r="H17" s="39">
        <f t="shared" si="2"/>
        <v>17.34170272735986</v>
      </c>
      <c r="I17" s="101"/>
    </row>
    <row r="18" spans="1:9" s="27" customFormat="1" ht="12.75" customHeight="1" hidden="1">
      <c r="A18" s="17" t="s">
        <v>49</v>
      </c>
      <c r="B18" s="15">
        <v>9.48150908</v>
      </c>
      <c r="C18" s="109">
        <v>0</v>
      </c>
      <c r="D18" s="48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101"/>
    </row>
    <row r="19" spans="1:9" s="27" customFormat="1" ht="12.75" customHeight="1" hidden="1">
      <c r="A19" s="17" t="s">
        <v>50</v>
      </c>
      <c r="B19" s="15">
        <v>1138.075835615</v>
      </c>
      <c r="C19" s="109">
        <v>22.536080000000002</v>
      </c>
      <c r="D19" s="48">
        <f t="shared" si="0"/>
        <v>1.980191415611757</v>
      </c>
      <c r="E19" s="15">
        <v>1086.059974664</v>
      </c>
      <c r="F19" s="15">
        <v>26.44422</v>
      </c>
      <c r="G19" s="25">
        <f t="shared" si="1"/>
        <v>2.4348765829604564</v>
      </c>
      <c r="H19" s="39">
        <f t="shared" si="2"/>
        <v>17.34170272735986</v>
      </c>
      <c r="I19" s="101"/>
    </row>
    <row r="20" spans="1:9" s="27" customFormat="1" ht="12.75" customHeight="1" hidden="1">
      <c r="A20" s="17" t="s">
        <v>10</v>
      </c>
      <c r="B20" s="15">
        <v>7.202850270000001</v>
      </c>
      <c r="C20" s="109">
        <v>18.296545965</v>
      </c>
      <c r="D20" s="48">
        <f t="shared" si="0"/>
        <v>254.01813558731655</v>
      </c>
      <c r="E20" s="15">
        <v>0.19</v>
      </c>
      <c r="F20" s="15">
        <v>30.263901552000004</v>
      </c>
      <c r="G20" s="25">
        <f t="shared" si="1"/>
        <v>15928.36923789474</v>
      </c>
      <c r="H20" s="39">
        <f t="shared" si="2"/>
        <v>65.40773110888094</v>
      </c>
      <c r="I20" s="101"/>
    </row>
    <row r="21" spans="1:9" s="27" customFormat="1" ht="12.75" customHeight="1" hidden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 hidden="1">
      <c r="A22" s="17" t="s">
        <v>50</v>
      </c>
      <c r="B22" s="15">
        <v>6.781952</v>
      </c>
      <c r="C22" s="109">
        <v>18.296545965</v>
      </c>
      <c r="D22" s="48">
        <f t="shared" si="0"/>
        <v>269.78288795025384</v>
      </c>
      <c r="E22" s="15">
        <v>0.19</v>
      </c>
      <c r="F22" s="15">
        <v>30.263901552000004</v>
      </c>
      <c r="G22" s="25">
        <f t="shared" si="1"/>
        <v>15928.36923789474</v>
      </c>
      <c r="H22" s="39">
        <f t="shared" si="2"/>
        <v>65.40773110888094</v>
      </c>
      <c r="I22" s="101"/>
    </row>
    <row r="23" spans="1:9" s="27" customFormat="1" ht="12.75" customHeight="1" hidden="1">
      <c r="A23" s="17" t="s">
        <v>11</v>
      </c>
      <c r="B23" s="15">
        <v>1431.1292437490001</v>
      </c>
      <c r="C23" s="109">
        <v>995.2680037570001</v>
      </c>
      <c r="D23" s="48">
        <f t="shared" si="0"/>
        <v>69.54424333820377</v>
      </c>
      <c r="E23" s="15">
        <v>1268.247044708</v>
      </c>
      <c r="F23" s="15">
        <v>601.639915913</v>
      </c>
      <c r="G23" s="25">
        <f t="shared" si="1"/>
        <v>47.43870040332095</v>
      </c>
      <c r="H23" s="39">
        <f t="shared" si="2"/>
        <v>-39.54995904199754</v>
      </c>
      <c r="I23" s="101"/>
    </row>
    <row r="24" spans="1:9" s="27" customFormat="1" ht="12.75" customHeight="1" hidden="1">
      <c r="A24" s="17" t="s">
        <v>49</v>
      </c>
      <c r="B24" s="15">
        <v>1431.1292437490001</v>
      </c>
      <c r="C24" s="109">
        <v>995.2680037570001</v>
      </c>
      <c r="D24" s="48">
        <f t="shared" si="0"/>
        <v>69.54424333820377</v>
      </c>
      <c r="E24" s="15">
        <v>1268.247044708</v>
      </c>
      <c r="F24" s="15">
        <v>601.639915913</v>
      </c>
      <c r="G24" s="25">
        <f t="shared" si="1"/>
        <v>47.43870040332095</v>
      </c>
      <c r="H24" s="39">
        <f t="shared" si="2"/>
        <v>-39.54995904199754</v>
      </c>
      <c r="I24" s="101"/>
    </row>
    <row r="25" spans="1:9" s="27" customFormat="1" ht="12.75" customHeight="1" hidden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8815.11699662</v>
      </c>
      <c r="C26" s="108">
        <v>3104.513111376</v>
      </c>
      <c r="D26" s="47">
        <f t="shared" si="0"/>
        <v>35.21805907472777</v>
      </c>
      <c r="E26" s="13">
        <v>9174.130805410998</v>
      </c>
      <c r="F26" s="13">
        <v>3945.290359468</v>
      </c>
      <c r="G26" s="24">
        <f t="shared" si="1"/>
        <v>43.00451392235466</v>
      </c>
      <c r="H26" s="38">
        <f t="shared" si="2"/>
        <v>27.082418979359574</v>
      </c>
      <c r="I26" s="101"/>
      <c r="K26" s="99"/>
    </row>
    <row r="27" spans="1:9" s="27" customFormat="1" ht="12.75" customHeight="1" hidden="1">
      <c r="A27" s="17" t="s">
        <v>13</v>
      </c>
      <c r="B27" s="15">
        <v>3241.2035451379998</v>
      </c>
      <c r="C27" s="109">
        <v>1112.912781709</v>
      </c>
      <c r="D27" s="48">
        <f t="shared" si="0"/>
        <v>34.33640517203666</v>
      </c>
      <c r="E27" s="15">
        <v>3185.521557616</v>
      </c>
      <c r="F27" s="15">
        <v>1576.977554342</v>
      </c>
      <c r="G27" s="25">
        <f t="shared" si="1"/>
        <v>49.50453248610843</v>
      </c>
      <c r="H27" s="39">
        <f t="shared" si="2"/>
        <v>41.69821573262709</v>
      </c>
      <c r="I27" s="101"/>
    </row>
    <row r="28" spans="1:9" s="27" customFormat="1" ht="14.25" customHeight="1" hidden="1">
      <c r="A28" s="17" t="s">
        <v>40</v>
      </c>
      <c r="B28" s="15">
        <v>2282.693008896</v>
      </c>
      <c r="C28" s="109">
        <v>819.0130734659999</v>
      </c>
      <c r="D28" s="48">
        <f t="shared" si="0"/>
        <v>35.879247462281704</v>
      </c>
      <c r="E28" s="15">
        <v>2309.8695245129998</v>
      </c>
      <c r="F28" s="15">
        <v>1307.7454554909998</v>
      </c>
      <c r="G28" s="25">
        <f t="shared" si="1"/>
        <v>56.615555191010955</v>
      </c>
      <c r="H28" s="39">
        <f t="shared" si="2"/>
        <v>59.673330970984665</v>
      </c>
      <c r="I28" s="101"/>
    </row>
    <row r="29" spans="1:9" s="27" customFormat="1" ht="14.25" customHeight="1" hidden="1">
      <c r="A29" s="84" t="s">
        <v>38</v>
      </c>
      <c r="B29" s="15">
        <v>958.5105362420003</v>
      </c>
      <c r="C29" s="109">
        <v>293.899708243</v>
      </c>
      <c r="D29" s="48">
        <f t="shared" si="0"/>
        <v>30.662125989275257</v>
      </c>
      <c r="E29" s="15">
        <v>875.6520331029999</v>
      </c>
      <c r="F29" s="15">
        <v>269.2320988510002</v>
      </c>
      <c r="G29" s="25">
        <f t="shared" si="1"/>
        <v>30.746471049343338</v>
      </c>
      <c r="H29" s="39">
        <f t="shared" si="2"/>
        <v>-8.3932064919249</v>
      </c>
      <c r="I29" s="101"/>
    </row>
    <row r="30" spans="1:9" s="27" customFormat="1" ht="12.75" customHeight="1" hidden="1">
      <c r="A30" s="17" t="s">
        <v>14</v>
      </c>
      <c r="B30" s="15">
        <v>2219.522354916</v>
      </c>
      <c r="C30" s="109">
        <v>1746.541064613</v>
      </c>
      <c r="D30" s="48">
        <f t="shared" si="0"/>
        <v>78.68995149990727</v>
      </c>
      <c r="E30" s="15">
        <v>2752.3945427859994</v>
      </c>
      <c r="F30" s="15">
        <v>2119.937627842</v>
      </c>
      <c r="G30" s="25">
        <f t="shared" si="1"/>
        <v>77.0215750281273</v>
      </c>
      <c r="H30" s="39">
        <f t="shared" si="2"/>
        <v>21.379203203088593</v>
      </c>
      <c r="I30" s="101"/>
    </row>
    <row r="31" spans="1:9" s="27" customFormat="1" ht="14.25" customHeight="1" hidden="1">
      <c r="A31" s="17" t="s">
        <v>41</v>
      </c>
      <c r="B31" s="15">
        <v>690.859946566</v>
      </c>
      <c r="C31" s="109">
        <v>1052.99002266</v>
      </c>
      <c r="D31" s="48">
        <f t="shared" si="0"/>
        <v>152.41729208561154</v>
      </c>
      <c r="E31" s="15">
        <v>1199.834603472</v>
      </c>
      <c r="F31" s="15">
        <v>1352.9306770869998</v>
      </c>
      <c r="G31" s="25">
        <f t="shared" si="1"/>
        <v>112.75976481858257</v>
      </c>
      <c r="H31" s="39">
        <f t="shared" si="2"/>
        <v>28.48466252978426</v>
      </c>
      <c r="I31" s="101"/>
    </row>
    <row r="32" spans="1:9" s="27" customFormat="1" ht="14.25" customHeight="1" hidden="1">
      <c r="A32" s="84" t="s">
        <v>39</v>
      </c>
      <c r="B32" s="15">
        <v>1528.6624083499999</v>
      </c>
      <c r="C32" s="109">
        <v>693.551041953</v>
      </c>
      <c r="D32" s="48">
        <f t="shared" si="0"/>
        <v>45.36979768486632</v>
      </c>
      <c r="E32" s="15">
        <v>1552.5599393139998</v>
      </c>
      <c r="F32" s="15">
        <v>767.006950755</v>
      </c>
      <c r="G32" s="25">
        <f t="shared" si="1"/>
        <v>49.40272715615108</v>
      </c>
      <c r="H32" s="39">
        <f t="shared" si="2"/>
        <v>10.591276540390226</v>
      </c>
      <c r="I32" s="101"/>
    </row>
    <row r="33" spans="1:9" s="27" customFormat="1" ht="12.75" customHeight="1" hidden="1">
      <c r="A33" s="17" t="s">
        <v>12</v>
      </c>
      <c r="B33" s="15">
        <v>3354.391096566</v>
      </c>
      <c r="C33" s="109">
        <v>245.05926505399998</v>
      </c>
      <c r="D33" s="48">
        <f t="shared" si="0"/>
        <v>7.305625909419899</v>
      </c>
      <c r="E33" s="15">
        <v>3236.2147050089998</v>
      </c>
      <c r="F33" s="15">
        <v>248.37517728400002</v>
      </c>
      <c r="G33" s="25">
        <f t="shared" si="1"/>
        <v>7.67486708776046</v>
      </c>
      <c r="H33" s="39">
        <f t="shared" si="2"/>
        <v>1.3531062493268138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5"/>
      <c r="G34" s="25"/>
      <c r="H34" s="39"/>
      <c r="I34" s="101"/>
    </row>
    <row r="35" spans="1:9" s="12" customFormat="1" ht="12.75">
      <c r="A35" s="28" t="s">
        <v>0</v>
      </c>
      <c r="B35" s="29">
        <v>34331.700713684</v>
      </c>
      <c r="C35" s="110">
        <v>16871.248615617</v>
      </c>
      <c r="D35" s="49">
        <f aca="true" t="shared" si="3" ref="D35:D67">_xlfn.IFERROR((C35/B35*100),0)</f>
        <v>49.14189587145162</v>
      </c>
      <c r="E35" s="29">
        <v>36461.18850935</v>
      </c>
      <c r="F35" s="29">
        <v>18376.382421406997</v>
      </c>
      <c r="G35" s="30">
        <f aca="true" t="shared" si="4" ref="G35:G67">_xlfn.IFERROR((F35/E35*100),0)</f>
        <v>50.39984480125932</v>
      </c>
      <c r="H35" s="40">
        <f aca="true" t="shared" si="5" ref="H35:H67">IF(C35&lt;&gt;0,F35/C35*100-100," ")</f>
        <v>8.921294683528984</v>
      </c>
      <c r="I35" s="101"/>
    </row>
    <row r="36" spans="1:9" s="27" customFormat="1" ht="12.75">
      <c r="A36" s="17" t="s">
        <v>15</v>
      </c>
      <c r="B36" s="18">
        <v>16054.500848771997</v>
      </c>
      <c r="C36" s="111">
        <v>8151.050592406</v>
      </c>
      <c r="D36" s="50">
        <f t="shared" si="3"/>
        <v>50.771124366843644</v>
      </c>
      <c r="E36" s="18">
        <v>17319.15057343</v>
      </c>
      <c r="F36" s="18">
        <v>8728.907026677</v>
      </c>
      <c r="G36" s="26">
        <f t="shared" si="4"/>
        <v>50.40031836242803</v>
      </c>
      <c r="H36" s="66">
        <f t="shared" si="5"/>
        <v>7.0893491301522005</v>
      </c>
      <c r="I36" s="101"/>
    </row>
    <row r="37" spans="1:9" s="27" customFormat="1" ht="12.75">
      <c r="A37" s="17" t="s">
        <v>16</v>
      </c>
      <c r="B37" s="15">
        <v>3463.4808051180003</v>
      </c>
      <c r="C37" s="109">
        <v>1643.194053683</v>
      </c>
      <c r="D37" s="48">
        <f t="shared" si="3"/>
        <v>47.44342891275289</v>
      </c>
      <c r="E37" s="15">
        <v>3906.2807532680004</v>
      </c>
      <c r="F37" s="15">
        <v>1842.37945719</v>
      </c>
      <c r="G37" s="25">
        <f t="shared" si="4"/>
        <v>47.16454278532496</v>
      </c>
      <c r="H37" s="63">
        <f t="shared" si="5"/>
        <v>12.121843008167701</v>
      </c>
      <c r="I37" s="101"/>
    </row>
    <row r="38" spans="1:9" s="27" customFormat="1" ht="12.75" customHeight="1" hidden="1">
      <c r="A38" s="85" t="s">
        <v>42</v>
      </c>
      <c r="B38" s="15">
        <v>1797.879641224</v>
      </c>
      <c r="C38" s="109">
        <v>813.559402771</v>
      </c>
      <c r="D38" s="48">
        <f t="shared" si="3"/>
        <v>45.251049298112484</v>
      </c>
      <c r="E38" s="15">
        <v>1863.289967312</v>
      </c>
      <c r="F38" s="15">
        <v>842.9692339260001</v>
      </c>
      <c r="G38" s="25">
        <f t="shared" si="4"/>
        <v>45.24090446008657</v>
      </c>
      <c r="H38" s="63">
        <f t="shared" si="5"/>
        <v>3.614958054056004</v>
      </c>
      <c r="I38" s="101"/>
    </row>
    <row r="39" spans="1:9" s="27" customFormat="1" ht="12.75" customHeight="1" hidden="1">
      <c r="A39" s="85" t="s">
        <v>43</v>
      </c>
      <c r="B39" s="15">
        <v>1533.747288436</v>
      </c>
      <c r="C39" s="109">
        <v>737.0359153</v>
      </c>
      <c r="D39" s="48">
        <f t="shared" si="3"/>
        <v>48.054586362240535</v>
      </c>
      <c r="E39" s="15">
        <v>1866.1511067679999</v>
      </c>
      <c r="F39" s="15">
        <v>888.463618212</v>
      </c>
      <c r="G39" s="25">
        <f t="shared" si="4"/>
        <v>47.60941463902869</v>
      </c>
      <c r="H39" s="63">
        <f t="shared" si="5"/>
        <v>20.545498498585843</v>
      </c>
      <c r="I39" s="101"/>
    </row>
    <row r="40" spans="1:9" s="27" customFormat="1" ht="12.75" customHeight="1" hidden="1">
      <c r="A40" s="85" t="s">
        <v>44</v>
      </c>
      <c r="B40" s="15">
        <v>49.436</v>
      </c>
      <c r="C40" s="109">
        <v>14.822879943000002</v>
      </c>
      <c r="D40" s="48">
        <f t="shared" si="3"/>
        <v>29.98397917104944</v>
      </c>
      <c r="E40" s="15">
        <v>91.806083134</v>
      </c>
      <c r="F40" s="15">
        <v>29.228481767999998</v>
      </c>
      <c r="G40" s="25">
        <f t="shared" si="4"/>
        <v>31.837195064011343</v>
      </c>
      <c r="H40" s="63">
        <f t="shared" si="5"/>
        <v>97.18490523026153</v>
      </c>
      <c r="I40" s="101"/>
    </row>
    <row r="41" spans="1:9" s="27" customFormat="1" ht="12.75" customHeight="1" hidden="1">
      <c r="A41" s="85" t="s">
        <v>45</v>
      </c>
      <c r="B41" s="15">
        <v>82.41787545800022</v>
      </c>
      <c r="C41" s="109">
        <v>77.77585566900001</v>
      </c>
      <c r="D41" s="48">
        <f t="shared" si="3"/>
        <v>94.36770268196761</v>
      </c>
      <c r="E41" s="15">
        <v>85.03359605400031</v>
      </c>
      <c r="F41" s="15">
        <v>81.71812328399997</v>
      </c>
      <c r="G41" s="25">
        <f t="shared" si="4"/>
        <v>96.10098487673642</v>
      </c>
      <c r="H41" s="63">
        <f t="shared" si="5"/>
        <v>5.068755053981718</v>
      </c>
      <c r="I41" s="101"/>
    </row>
    <row r="42" spans="1:9" s="27" customFormat="1" ht="12.75">
      <c r="A42" s="17" t="s">
        <v>17</v>
      </c>
      <c r="B42" s="15">
        <v>1667.650596921</v>
      </c>
      <c r="C42" s="109">
        <v>833.1290630429999</v>
      </c>
      <c r="D42" s="48">
        <f t="shared" si="3"/>
        <v>49.95825052209464</v>
      </c>
      <c r="E42" s="15">
        <v>2037.536637982</v>
      </c>
      <c r="F42" s="15">
        <v>1045.450955702</v>
      </c>
      <c r="G42" s="25">
        <f>_xlfn.IFERROR((F42/E42*100),0)</f>
        <v>51.30955371371515</v>
      </c>
      <c r="H42" s="63">
        <f t="shared" si="5"/>
        <v>25.484874082233503</v>
      </c>
      <c r="I42" s="101"/>
    </row>
    <row r="43" spans="1:9" s="27" customFormat="1" ht="12.75" customHeight="1" hidden="1">
      <c r="A43" s="85" t="s">
        <v>46</v>
      </c>
      <c r="B43" s="15">
        <v>1419.501</v>
      </c>
      <c r="C43" s="109">
        <v>692.8783578079999</v>
      </c>
      <c r="D43" s="48">
        <f t="shared" si="3"/>
        <v>48.8114032894658</v>
      </c>
      <c r="E43" s="15">
        <v>1671.773569783</v>
      </c>
      <c r="F43" s="15">
        <v>920.1497825770001</v>
      </c>
      <c r="G43" s="25">
        <f t="shared" si="4"/>
        <v>55.040335557909174</v>
      </c>
      <c r="H43" s="63">
        <f t="shared" si="5"/>
        <v>32.80105695435478</v>
      </c>
      <c r="I43" s="101"/>
    </row>
    <row r="44" spans="1:9" s="27" customFormat="1" ht="12.75" customHeight="1" hidden="1">
      <c r="A44" s="85" t="s">
        <v>47</v>
      </c>
      <c r="B44" s="15">
        <v>248.14959692099998</v>
      </c>
      <c r="C44" s="109">
        <v>140.250705235</v>
      </c>
      <c r="D44" s="48">
        <f t="shared" si="3"/>
        <v>56.51861094082281</v>
      </c>
      <c r="E44" s="15">
        <v>365.763068199</v>
      </c>
      <c r="F44" s="15">
        <v>125.301173125</v>
      </c>
      <c r="G44" s="25">
        <f t="shared" si="4"/>
        <v>34.257469935927936</v>
      </c>
      <c r="H44" s="63">
        <f t="shared" si="5"/>
        <v>-10.659149331870381</v>
      </c>
      <c r="I44" s="101"/>
    </row>
    <row r="45" spans="1:9" s="27" customFormat="1" ht="12.75" customHeight="1" hidden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5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5660.060765349</v>
      </c>
      <c r="C46" s="109">
        <v>2723.267339827</v>
      </c>
      <c r="D46" s="48">
        <f t="shared" si="3"/>
        <v>48.11374740884223</v>
      </c>
      <c r="E46" s="15">
        <v>5006.360475343001</v>
      </c>
      <c r="F46" s="15">
        <v>2800.032170976</v>
      </c>
      <c r="G46" s="25">
        <f t="shared" si="4"/>
        <v>55.92949578374421</v>
      </c>
      <c r="H46" s="63">
        <f t="shared" si="5"/>
        <v>2.8188503576691346</v>
      </c>
      <c r="I46" s="101"/>
    </row>
    <row r="47" spans="1:9" s="27" customFormat="1" ht="12.75" customHeight="1" hidden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5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 hidden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5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 hidden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5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 hidden="1">
      <c r="A50" s="17" t="s">
        <v>64</v>
      </c>
      <c r="B50" s="15">
        <v>78.983223209</v>
      </c>
      <c r="C50" s="109">
        <v>40.146923261999994</v>
      </c>
      <c r="D50" s="48">
        <f t="shared" si="3"/>
        <v>50.82968462272799</v>
      </c>
      <c r="E50" s="15">
        <v>68.181336589</v>
      </c>
      <c r="F50" s="15">
        <v>34.798636571</v>
      </c>
      <c r="G50" s="25">
        <f t="shared" si="4"/>
        <v>51.03836080651758</v>
      </c>
      <c r="H50" s="63">
        <f t="shared" si="5"/>
        <v>-13.32178472581053</v>
      </c>
      <c r="I50" s="101"/>
    </row>
    <row r="51" spans="1:9" s="27" customFormat="1" ht="12.75" customHeight="1" hidden="1">
      <c r="A51" s="17" t="s">
        <v>52</v>
      </c>
      <c r="B51" s="15">
        <v>49.503491929</v>
      </c>
      <c r="C51" s="109">
        <v>24.834151736</v>
      </c>
      <c r="D51" s="48">
        <f t="shared" si="3"/>
        <v>50.166464562981105</v>
      </c>
      <c r="E51" s="15">
        <v>58.476336589</v>
      </c>
      <c r="F51" s="15">
        <v>30.473636571000004</v>
      </c>
      <c r="G51" s="25">
        <f t="shared" si="4"/>
        <v>52.112766203504634</v>
      </c>
      <c r="H51" s="63">
        <f t="shared" si="5"/>
        <v>22.70858652613012</v>
      </c>
      <c r="I51" s="101"/>
    </row>
    <row r="52" spans="1:9" s="27" customFormat="1" ht="12.75" customHeight="1" hidden="1">
      <c r="A52" s="17" t="s">
        <v>53</v>
      </c>
      <c r="B52" s="15">
        <v>29.47973128</v>
      </c>
      <c r="C52" s="109">
        <v>15.312771525999999</v>
      </c>
      <c r="D52" s="48">
        <f t="shared" si="3"/>
        <v>51.94338910541114</v>
      </c>
      <c r="E52" s="15">
        <v>9.705</v>
      </c>
      <c r="F52" s="15">
        <v>4.325</v>
      </c>
      <c r="G52" s="25">
        <f t="shared" si="4"/>
        <v>44.56465739309635</v>
      </c>
      <c r="H52" s="63">
        <f t="shared" si="5"/>
        <v>-71.7556028792276</v>
      </c>
      <c r="I52" s="101"/>
    </row>
    <row r="53" spans="1:9" s="27" customFormat="1" ht="12.75" customHeight="1" hidden="1">
      <c r="A53" s="17" t="s">
        <v>65</v>
      </c>
      <c r="B53" s="15">
        <v>5581.077542139999</v>
      </c>
      <c r="C53" s="109">
        <v>2683.1204165649997</v>
      </c>
      <c r="D53" s="48">
        <f t="shared" si="3"/>
        <v>48.075311555986524</v>
      </c>
      <c r="E53" s="15">
        <v>4938.179138754001</v>
      </c>
      <c r="F53" s="15">
        <v>2765.2335344050002</v>
      </c>
      <c r="G53" s="25">
        <f t="shared" si="4"/>
        <v>55.99702758257414</v>
      </c>
      <c r="H53" s="63">
        <f t="shared" si="5"/>
        <v>3.060359025746749</v>
      </c>
      <c r="I53" s="101"/>
    </row>
    <row r="54" spans="1:9" s="27" customFormat="1" ht="12.75" customHeight="1" hidden="1">
      <c r="A54" s="17" t="s">
        <v>52</v>
      </c>
      <c r="B54" s="15">
        <v>3114.694439436</v>
      </c>
      <c r="C54" s="109">
        <v>1619.8025676510001</v>
      </c>
      <c r="D54" s="48">
        <f t="shared" si="3"/>
        <v>52.00518378760485</v>
      </c>
      <c r="E54" s="15">
        <v>3243.5774414190005</v>
      </c>
      <c r="F54" s="15">
        <v>1695.798230718</v>
      </c>
      <c r="G54" s="25">
        <f t="shared" si="4"/>
        <v>52.28172477288293</v>
      </c>
      <c r="H54" s="63">
        <f t="shared" si="5"/>
        <v>4.691662094177758</v>
      </c>
      <c r="I54" s="101"/>
    </row>
    <row r="55" spans="1:9" s="27" customFormat="1" ht="12.75" customHeight="1" hidden="1">
      <c r="A55" s="17" t="s">
        <v>53</v>
      </c>
      <c r="B55" s="15">
        <v>2466.383102704</v>
      </c>
      <c r="C55" s="109">
        <v>1063.317848914</v>
      </c>
      <c r="D55" s="48">
        <f t="shared" si="3"/>
        <v>43.112436496513446</v>
      </c>
      <c r="E55" s="15">
        <v>1694.6016973350002</v>
      </c>
      <c r="F55" s="15">
        <v>1069.4353036870002</v>
      </c>
      <c r="G55" s="25">
        <f t="shared" si="4"/>
        <v>63.10835787364299</v>
      </c>
      <c r="H55" s="63">
        <f t="shared" si="5"/>
        <v>0.5753176041621231</v>
      </c>
      <c r="I55" s="101"/>
    </row>
    <row r="56" spans="1:9" s="27" customFormat="1" ht="12.75">
      <c r="A56" s="17" t="s">
        <v>18</v>
      </c>
      <c r="B56" s="15">
        <v>5660.273483778</v>
      </c>
      <c r="C56" s="109">
        <v>2822.6803570589996</v>
      </c>
      <c r="D56" s="48">
        <f t="shared" si="3"/>
        <v>49.86826811723197</v>
      </c>
      <c r="E56" s="15">
        <v>6221.238559353999</v>
      </c>
      <c r="F56" s="15">
        <v>3104.2039358730003</v>
      </c>
      <c r="G56" s="25">
        <f t="shared" si="4"/>
        <v>49.89687995818207</v>
      </c>
      <c r="H56" s="63">
        <f t="shared" si="5"/>
        <v>9.973625887534965</v>
      </c>
      <c r="I56" s="101"/>
    </row>
    <row r="57" spans="1:9" s="27" customFormat="1" ht="12.75">
      <c r="A57" s="17" t="s">
        <v>19</v>
      </c>
      <c r="B57" s="15">
        <v>1825.734213746</v>
      </c>
      <c r="C57" s="109">
        <v>697.927209599</v>
      </c>
      <c r="D57" s="48">
        <f t="shared" si="3"/>
        <v>38.22720768139678</v>
      </c>
      <c r="E57" s="15">
        <v>1970.6215099729998</v>
      </c>
      <c r="F57" s="15">
        <v>855.408874989</v>
      </c>
      <c r="G57" s="25">
        <f t="shared" si="4"/>
        <v>43.40807560761479</v>
      </c>
      <c r="H57" s="63">
        <f t="shared" si="5"/>
        <v>22.56419626919009</v>
      </c>
      <c r="I57" s="101"/>
    </row>
    <row r="58" spans="1:9" s="27" customFormat="1" ht="12.75" customHeight="1" hidden="1">
      <c r="A58" s="17" t="s">
        <v>54</v>
      </c>
      <c r="B58" s="15">
        <v>535.5948008460001</v>
      </c>
      <c r="C58" s="109">
        <v>216.34690923099998</v>
      </c>
      <c r="D58" s="48">
        <f t="shared" si="3"/>
        <v>40.39376575151004</v>
      </c>
      <c r="E58" s="15">
        <v>439.96334172499996</v>
      </c>
      <c r="F58" s="15">
        <v>226.85086566900003</v>
      </c>
      <c r="G58" s="25">
        <f t="shared" si="4"/>
        <v>51.561310717290084</v>
      </c>
      <c r="H58" s="39">
        <f t="shared" si="5"/>
        <v>4.8551451348836565</v>
      </c>
      <c r="I58" s="101"/>
    </row>
    <row r="59" spans="1:9" s="27" customFormat="1" ht="25.5" customHeight="1" hidden="1">
      <c r="A59" s="86" t="s">
        <v>55</v>
      </c>
      <c r="B59" s="15">
        <v>62.191758650000004</v>
      </c>
      <c r="C59" s="109">
        <v>35</v>
      </c>
      <c r="D59" s="48">
        <f t="shared" si="3"/>
        <v>56.277553103091094</v>
      </c>
      <c r="E59" s="15">
        <v>64.738348374</v>
      </c>
      <c r="F59" s="15">
        <v>49.881232624</v>
      </c>
      <c r="G59" s="25">
        <f t="shared" si="4"/>
        <v>77.05051777940189</v>
      </c>
      <c r="H59" s="39">
        <f t="shared" si="5"/>
        <v>42.517807497142854</v>
      </c>
      <c r="I59" s="101"/>
    </row>
    <row r="60" spans="1:9" s="27" customFormat="1" ht="12.75" customHeight="1" hidden="1">
      <c r="A60" s="86" t="s">
        <v>56</v>
      </c>
      <c r="B60" s="15">
        <v>271.97544520099996</v>
      </c>
      <c r="C60" s="109">
        <v>117.36909800499998</v>
      </c>
      <c r="D60" s="48">
        <f t="shared" si="3"/>
        <v>43.15429943253144</v>
      </c>
      <c r="E60" s="15">
        <v>242.60579140800002</v>
      </c>
      <c r="F60" s="15">
        <v>114.797331251</v>
      </c>
      <c r="G60" s="25">
        <f t="shared" si="4"/>
        <v>47.318462838317274</v>
      </c>
      <c r="H60" s="39">
        <f t="shared" si="5"/>
        <v>-2.1911787665697346</v>
      </c>
      <c r="I60" s="101"/>
    </row>
    <row r="61" spans="1:9" s="27" customFormat="1" ht="25.5" customHeight="1" hidden="1">
      <c r="A61" s="86" t="s">
        <v>57</v>
      </c>
      <c r="B61" s="15">
        <v>106.310551544</v>
      </c>
      <c r="C61" s="109">
        <v>23.303619507999997</v>
      </c>
      <c r="D61" s="48">
        <f t="shared" si="3"/>
        <v>21.92032603495153</v>
      </c>
      <c r="E61" s="15">
        <v>40.623461464</v>
      </c>
      <c r="F61" s="15">
        <v>19.001244667</v>
      </c>
      <c r="G61" s="25">
        <f t="shared" si="4"/>
        <v>46.774065976230666</v>
      </c>
      <c r="H61" s="39">
        <f t="shared" si="5"/>
        <v>-18.46226007733698</v>
      </c>
      <c r="I61" s="101"/>
    </row>
    <row r="62" spans="1:9" s="27" customFormat="1" ht="12.75" customHeight="1" hidden="1">
      <c r="A62" s="17" t="s">
        <v>58</v>
      </c>
      <c r="B62" s="15">
        <v>66.37691937000001</v>
      </c>
      <c r="C62" s="109">
        <v>24.516921725</v>
      </c>
      <c r="D62" s="48">
        <f t="shared" si="3"/>
        <v>36.93591380512421</v>
      </c>
      <c r="E62" s="15">
        <v>62.457406682</v>
      </c>
      <c r="F62" s="15">
        <v>25.004484055000002</v>
      </c>
      <c r="G62" s="25">
        <f t="shared" si="4"/>
        <v>40.034457694200434</v>
      </c>
      <c r="H62" s="39">
        <f t="shared" si="5"/>
        <v>1.9886767819747604</v>
      </c>
      <c r="I62" s="101"/>
    </row>
    <row r="63" spans="1:9" s="27" customFormat="1" ht="12.75" customHeight="1" hidden="1">
      <c r="A63" s="17" t="s">
        <v>59</v>
      </c>
      <c r="B63" s="15">
        <v>28.740126081</v>
      </c>
      <c r="C63" s="109">
        <v>16.157269993</v>
      </c>
      <c r="D63" s="48">
        <f t="shared" si="3"/>
        <v>56.21850769708876</v>
      </c>
      <c r="E63" s="15">
        <v>29.538333797</v>
      </c>
      <c r="F63" s="15">
        <v>18.166573071999995</v>
      </c>
      <c r="G63" s="25">
        <f t="shared" si="4"/>
        <v>61.501685223169375</v>
      </c>
      <c r="H63" s="39">
        <f t="shared" si="5"/>
        <v>12.435907055279188</v>
      </c>
      <c r="I63" s="101"/>
    </row>
    <row r="64" spans="1:9" s="27" customFormat="1" ht="12.75" customHeight="1" hidden="1">
      <c r="A64" s="17" t="s">
        <v>60</v>
      </c>
      <c r="B64" s="15">
        <v>1290.1394128999998</v>
      </c>
      <c r="C64" s="109">
        <v>481.58030036800005</v>
      </c>
      <c r="D64" s="48">
        <f t="shared" si="3"/>
        <v>37.32777214250782</v>
      </c>
      <c r="E64" s="15">
        <v>1530.6581682479998</v>
      </c>
      <c r="F64" s="15">
        <v>628.55800932</v>
      </c>
      <c r="G64" s="25">
        <f t="shared" si="4"/>
        <v>41.06455787182393</v>
      </c>
      <c r="H64" s="39">
        <f t="shared" si="5"/>
        <v>30.519875675912573</v>
      </c>
      <c r="I64" s="101"/>
    </row>
    <row r="65" spans="1:9" s="27" customFormat="1" ht="12.75" customHeight="1" hidden="1">
      <c r="A65" s="17" t="s">
        <v>61</v>
      </c>
      <c r="B65" s="15">
        <v>44.385551512</v>
      </c>
      <c r="C65" s="109">
        <v>15.750747751</v>
      </c>
      <c r="D65" s="48">
        <f t="shared" si="3"/>
        <v>35.48620488976386</v>
      </c>
      <c r="E65" s="15">
        <v>344.88461047100003</v>
      </c>
      <c r="F65" s="15">
        <v>203.12504906899997</v>
      </c>
      <c r="G65" s="25">
        <f t="shared" si="4"/>
        <v>58.896524490204804</v>
      </c>
      <c r="H65" s="39">
        <f t="shared" si="5"/>
        <v>1189.6216248279625</v>
      </c>
      <c r="I65" s="101"/>
    </row>
    <row r="66" spans="1:9" s="27" customFormat="1" ht="12.75" customHeight="1" hidden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 hidden="1">
      <c r="A67" s="17" t="s">
        <v>63</v>
      </c>
      <c r="B67" s="15">
        <v>1245.753861388</v>
      </c>
      <c r="C67" s="109">
        <v>465.829552617</v>
      </c>
      <c r="D67" s="48">
        <f t="shared" si="3"/>
        <v>37.39338621017637</v>
      </c>
      <c r="E67" s="15">
        <v>1185.773557777</v>
      </c>
      <c r="F67" s="15">
        <v>425.432960251</v>
      </c>
      <c r="G67" s="25">
        <f t="shared" si="4"/>
        <v>35.87809472228155</v>
      </c>
      <c r="H67" s="39">
        <f t="shared" si="5"/>
        <v>-8.67196856426446</v>
      </c>
      <c r="I67" s="101"/>
    </row>
    <row r="68" spans="1:9" s="27" customFormat="1" ht="12.75">
      <c r="A68" s="17"/>
      <c r="B68" s="15"/>
      <c r="C68" s="109"/>
      <c r="D68" s="48"/>
      <c r="E68" s="15"/>
      <c r="F68" s="15"/>
      <c r="G68" s="25"/>
      <c r="H68" s="39"/>
      <c r="I68" s="101"/>
    </row>
    <row r="69" spans="1:9" s="27" customFormat="1" ht="13.5">
      <c r="A69" s="31" t="s">
        <v>20</v>
      </c>
      <c r="B69" s="19">
        <v>3102.315002192001</v>
      </c>
      <c r="C69" s="112">
        <v>1630.6567391959995</v>
      </c>
      <c r="D69" s="51">
        <f>_xlfn.IFERROR((C69/B69*100),0)</f>
        <v>52.56257788276907</v>
      </c>
      <c r="E69" s="19">
        <v>3333.6511158839858</v>
      </c>
      <c r="F69" s="19">
        <v>1200.8624952450045</v>
      </c>
      <c r="G69" s="32">
        <f>_xlfn.IFERROR((F69/E69*100),0)</f>
        <v>36.02244066642742</v>
      </c>
      <c r="H69" s="116">
        <f>IF(C69&lt;&gt;0,F69/C69*100-100," ")</f>
        <v>-26.357125544576988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20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29"/>
      <c r="G71" s="30"/>
      <c r="H71" s="40"/>
      <c r="I71" s="101"/>
    </row>
    <row r="72" spans="1:11" s="16" customFormat="1" ht="12.75" outlineLevel="2">
      <c r="A72" s="83" t="s">
        <v>21</v>
      </c>
      <c r="B72" s="13">
        <v>7236.425662375001</v>
      </c>
      <c r="C72" s="108">
        <v>2525.5589972049997</v>
      </c>
      <c r="D72" s="47">
        <f>_xlfn.IFERROR((C72/B72*100),0)</f>
        <v>34.900641767611404</v>
      </c>
      <c r="E72" s="13">
        <v>8287.322869815</v>
      </c>
      <c r="F72" s="13">
        <v>2746.2528227750004</v>
      </c>
      <c r="G72" s="24">
        <f>_xlfn.IFERROR((F72/E72*100),0)</f>
        <v>33.137997226796905</v>
      </c>
      <c r="H72" s="38">
        <f>IF(C72&lt;&gt;0,F72/C72*100-100," ")</f>
        <v>8.738414973249078</v>
      </c>
      <c r="I72" s="101"/>
      <c r="J72" s="103"/>
      <c r="K72" s="102"/>
    </row>
    <row r="73" spans="1:10" s="27" customFormat="1" ht="12.75">
      <c r="A73" s="17" t="s">
        <v>22</v>
      </c>
      <c r="B73" s="15">
        <v>7161.660407037</v>
      </c>
      <c r="C73" s="109">
        <v>2498.742842716</v>
      </c>
      <c r="D73" s="48">
        <f>_xlfn.IFERROR((C73/B73*100),0)</f>
        <v>34.89055192090303</v>
      </c>
      <c r="E73" s="15">
        <v>8187.223519367</v>
      </c>
      <c r="F73" s="15">
        <v>2637.0971537670007</v>
      </c>
      <c r="G73" s="25">
        <f>_xlfn.IFERROR((F73/E73*100),0)</f>
        <v>32.20990788304371</v>
      </c>
      <c r="H73" s="39">
        <f>IF(C73&lt;&gt;0,F73/C73*100-100," ")</f>
        <v>5.53695677225501</v>
      </c>
      <c r="I73" s="101"/>
      <c r="J73" s="104"/>
    </row>
    <row r="74" spans="1:10" s="27" customFormat="1" ht="12.75">
      <c r="A74" s="17" t="s">
        <v>23</v>
      </c>
      <c r="B74" s="15">
        <v>74.76525533799999</v>
      </c>
      <c r="C74" s="109">
        <v>26.816154489</v>
      </c>
      <c r="D74" s="48">
        <f>_xlfn.IFERROR((C74/B74*100),0)</f>
        <v>35.86713422935438</v>
      </c>
      <c r="E74" s="15">
        <v>100.09935044800001</v>
      </c>
      <c r="F74" s="15">
        <v>30.758502285000002</v>
      </c>
      <c r="G74" s="25">
        <f>_xlfn.IFERROR((F74/E74*100),0)</f>
        <v>30.727973905263795</v>
      </c>
      <c r="H74" s="39">
        <f>IF(C74&lt;&gt;0,F74/C74*100-100," ")</f>
        <v>14.701391273745685</v>
      </c>
      <c r="I74" s="101"/>
      <c r="J74" s="105"/>
    </row>
    <row r="75" spans="1:10" s="27" customFormat="1" ht="13.5" customHeight="1">
      <c r="A75" s="17" t="s">
        <v>89</v>
      </c>
      <c r="B75" s="15">
        <v>0</v>
      </c>
      <c r="C75" s="109"/>
      <c r="D75" s="48">
        <v>0</v>
      </c>
      <c r="E75" s="15"/>
      <c r="F75" s="15">
        <v>78.397166723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-4134.110660183</v>
      </c>
      <c r="C76" s="114">
        <v>-894.9022580090007</v>
      </c>
      <c r="D76" s="52">
        <f>_xlfn.IFERROR((C76/B76*100),0)</f>
        <v>21.64679012170872</v>
      </c>
      <c r="E76" s="22">
        <v>-4953.671753931014</v>
      </c>
      <c r="F76" s="22">
        <v>-1545.3903275299958</v>
      </c>
      <c r="G76" s="52">
        <f>_xlfn.IFERROR((F76/E76*100),0)</f>
        <v>31.196865765351582</v>
      </c>
      <c r="H76" s="88">
        <f>IF(C76&lt;&gt;0,F76/C76*100-100," ")</f>
        <v>72.68816942849335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131.46711178400005</v>
      </c>
      <c r="C80" s="13">
        <v>2492.211650174599</v>
      </c>
      <c r="D80" s="47">
        <f aca="true" t="shared" si="6" ref="D80:D85">_xlfn.IFERROR((C80/B80*100),0)</f>
        <v>1895.692098468926</v>
      </c>
      <c r="E80" s="13">
        <v>-297.8432534920001</v>
      </c>
      <c r="F80" s="13">
        <v>2836.2217586681227</v>
      </c>
      <c r="G80" s="24">
        <f aca="true" t="shared" si="7" ref="G80:G92">_xlfn.IFERROR((F80/E80*100),0)</f>
        <v>-952.2531483978374</v>
      </c>
      <c r="H80" s="38">
        <f aca="true" t="shared" si="8" ref="H80:H85">IF(C80&lt;&gt;0,F80/C80*100-100," ")</f>
        <v>13.803406643630083</v>
      </c>
      <c r="I80" s="101"/>
    </row>
    <row r="81" spans="1:9" s="27" customFormat="1" ht="12.75" customHeight="1" hidden="1">
      <c r="A81" s="17" t="s">
        <v>27</v>
      </c>
      <c r="B81" s="15">
        <v>131.46711178400005</v>
      </c>
      <c r="C81" s="15">
        <v>2492.211650174599</v>
      </c>
      <c r="D81" s="48">
        <f t="shared" si="6"/>
        <v>1895.692098468926</v>
      </c>
      <c r="E81" s="15">
        <v>-297.8432534920001</v>
      </c>
      <c r="F81" s="15">
        <v>2836.2217586681227</v>
      </c>
      <c r="G81" s="25">
        <f t="shared" si="7"/>
        <v>-952.2531483978374</v>
      </c>
      <c r="H81" s="39">
        <f t="shared" si="8"/>
        <v>13.803406643630083</v>
      </c>
      <c r="I81" s="101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4265.5777719669995</v>
      </c>
      <c r="C83" s="13">
        <v>4137.197557203</v>
      </c>
      <c r="D83" s="47">
        <f t="shared" si="6"/>
        <v>96.9903206171107</v>
      </c>
      <c r="E83" s="13">
        <v>4655.828500439001</v>
      </c>
      <c r="F83" s="13">
        <v>2938.106474643</v>
      </c>
      <c r="G83" s="24">
        <f t="shared" si="7"/>
        <v>63.10598584904844</v>
      </c>
      <c r="H83" s="38">
        <f t="shared" si="8"/>
        <v>-28.983171965581917</v>
      </c>
      <c r="I83" s="101"/>
    </row>
    <row r="84" spans="1:9" s="27" customFormat="1" ht="15" customHeight="1" hidden="1">
      <c r="A84" s="17" t="s">
        <v>27</v>
      </c>
      <c r="B84" s="15">
        <v>-189.61591651199993</v>
      </c>
      <c r="C84" s="15">
        <v>964.8407453060001</v>
      </c>
      <c r="D84" s="54">
        <f t="shared" si="6"/>
        <v>-508.83953365008773</v>
      </c>
      <c r="E84" s="15">
        <v>-355.2504177929999</v>
      </c>
      <c r="F84" s="15">
        <v>-184.89151184499997</v>
      </c>
      <c r="G84" s="25">
        <f t="shared" si="7"/>
        <v>52.045403069091954</v>
      </c>
      <c r="H84" s="39">
        <f t="shared" si="8"/>
        <v>-119.16290462902884</v>
      </c>
      <c r="I84" s="101"/>
    </row>
    <row r="85" spans="1:9" s="27" customFormat="1" ht="12.75" customHeight="1" hidden="1">
      <c r="A85" s="17" t="s">
        <v>28</v>
      </c>
      <c r="B85" s="15">
        <v>4455.193688478999</v>
      </c>
      <c r="C85" s="15">
        <v>3172.3568118969993</v>
      </c>
      <c r="D85" s="54">
        <f t="shared" si="6"/>
        <v>71.20581132309964</v>
      </c>
      <c r="E85" s="15">
        <v>5011.078918232</v>
      </c>
      <c r="F85" s="15">
        <v>3122.997986488</v>
      </c>
      <c r="G85" s="25">
        <f t="shared" si="7"/>
        <v>62.32186795393457</v>
      </c>
      <c r="H85" s="39">
        <f t="shared" si="8"/>
        <v>-1.5559039646452533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-38.17057602399999</v>
      </c>
      <c r="C87" s="13">
        <v>930.3907558350002</v>
      </c>
      <c r="D87" s="55">
        <f>_xlfn.IFERROR((C87/B87*100),0)</f>
        <v>-2437.4553720384283</v>
      </c>
      <c r="E87" s="13">
        <v>-306.513524973</v>
      </c>
      <c r="F87" s="13">
        <v>-109.10309753899999</v>
      </c>
      <c r="G87" s="55">
        <f t="shared" si="7"/>
        <v>35.59487221603373</v>
      </c>
      <c r="H87" s="74">
        <f aca="true" t="shared" si="9" ref="H87:H93">IF(C87&lt;&gt;0,F87/C87*100-100," ")</f>
        <v>-111.72658873218091</v>
      </c>
      <c r="I87" s="101"/>
    </row>
    <row r="88" spans="1:9" s="36" customFormat="1" ht="12.75" customHeight="1" hidden="1">
      <c r="A88" s="17" t="s">
        <v>31</v>
      </c>
      <c r="B88" s="77">
        <v>0</v>
      </c>
      <c r="C88" s="77">
        <v>1878.65186435</v>
      </c>
      <c r="D88" s="78">
        <f>_xlfn.IFERROR((C88/B88*100),0)</f>
        <v>0</v>
      </c>
      <c r="E88" s="77">
        <v>0</v>
      </c>
      <c r="F88" s="77">
        <v>0</v>
      </c>
      <c r="G88" s="56">
        <f t="shared" si="7"/>
        <v>0</v>
      </c>
      <c r="H88" s="75">
        <f t="shared" si="9"/>
        <v>-100</v>
      </c>
      <c r="I88" s="101"/>
    </row>
    <row r="89" spans="1:9" s="36" customFormat="1" ht="12.75" customHeight="1" hidden="1">
      <c r="A89" s="17" t="s">
        <v>32</v>
      </c>
      <c r="B89" s="77">
        <v>38.17057602399999</v>
      </c>
      <c r="C89" s="77">
        <v>948.261108515</v>
      </c>
      <c r="D89" s="78">
        <f>_xlfn.IFERROR((C89/B89*100),0)</f>
        <v>2484.2724613817063</v>
      </c>
      <c r="E89" s="77">
        <v>306.513524973</v>
      </c>
      <c r="F89" s="77">
        <v>109.10309753899999</v>
      </c>
      <c r="G89" s="56">
        <f t="shared" si="7"/>
        <v>35.59487221603373</v>
      </c>
      <c r="H89" s="75">
        <f t="shared" si="9"/>
        <v>-88.49440343389617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2247.887674712599</v>
      </c>
      <c r="D91" s="80">
        <f>_xlfn.IFERROR((C91/B91*100),0)</f>
        <v>69.7977171676891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8.645190813254061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2247.887674712599</v>
      </c>
      <c r="D92" s="78">
        <f>_xlfn.IFERROR((C92/B92*100),0)</f>
        <v>69.7977171676891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8.645190813254061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hidden="1">
      <c r="A94" s="12" t="s">
        <v>34</v>
      </c>
      <c r="B94" s="79">
        <v>0</v>
      </c>
      <c r="C94" s="79">
        <v>750.0836490194005</v>
      </c>
      <c r="D94" s="80"/>
      <c r="E94" s="79">
        <v>-1.2732925824820995E-11</v>
      </c>
      <c r="F94" s="79">
        <v>-1443.5056115551215</v>
      </c>
      <c r="G94" s="56"/>
      <c r="H94" s="76"/>
      <c r="I94" s="87"/>
    </row>
    <row r="95" spans="2:9" ht="14.25">
      <c r="B95" s="81"/>
      <c r="C95" s="81"/>
      <c r="D95" s="81"/>
      <c r="E95" s="81"/>
      <c r="F95" s="77"/>
      <c r="I95" s="73"/>
    </row>
    <row r="96" spans="1:9" ht="15">
      <c r="A96" s="4" t="s">
        <v>92</v>
      </c>
      <c r="B96" s="81"/>
      <c r="C96" s="81"/>
      <c r="D96" s="81"/>
      <c r="E96" s="81"/>
      <c r="F96" s="77"/>
      <c r="I96" s="73"/>
    </row>
    <row r="97" spans="1:12" ht="14.25">
      <c r="A97" s="45" t="s">
        <v>66</v>
      </c>
      <c r="B97" s="81"/>
      <c r="C97" s="81"/>
      <c r="D97" s="81"/>
      <c r="E97" s="81"/>
      <c r="F97" s="77"/>
      <c r="G97" s="92"/>
      <c r="H97" s="92"/>
      <c r="I97" s="93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93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>
        <v>232585</v>
      </c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tabSelected="1" zoomScalePageLayoutView="0" workbookViewId="0" topLeftCell="A1">
      <selection activeCell="N98" sqref="A1:N98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46" ht="18.75">
      <c r="A6" s="120" t="s">
        <v>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2" t="s">
        <v>1</v>
      </c>
      <c r="B8" s="118" t="s">
        <v>68</v>
      </c>
      <c r="C8" s="118" t="s">
        <v>69</v>
      </c>
      <c r="D8" s="118" t="s">
        <v>70</v>
      </c>
      <c r="E8" s="118" t="s">
        <v>71</v>
      </c>
      <c r="F8" s="118" t="s">
        <v>72</v>
      </c>
      <c r="G8" s="118" t="s">
        <v>73</v>
      </c>
      <c r="H8" s="118" t="s">
        <v>74</v>
      </c>
      <c r="I8" s="118" t="s">
        <v>75</v>
      </c>
      <c r="J8" s="118" t="s">
        <v>76</v>
      </c>
      <c r="K8" s="118" t="s">
        <v>77</v>
      </c>
      <c r="L8" s="118" t="s">
        <v>78</v>
      </c>
      <c r="M8" s="118" t="s">
        <v>79</v>
      </c>
      <c r="N8" s="118" t="s">
        <v>80</v>
      </c>
    </row>
    <row r="9" spans="1:14" s="9" customFormat="1" ht="23.25" customHeight="1" thickBot="1">
      <c r="A9" s="123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3081.9111817180005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1">
        <f>+SUM(B10:M10)</f>
        <v>19577.244916652002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2286.9678022670005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f>+SUM(B12:M12)</f>
        <v>13715.333636971001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f>+SUM(B14:M14)</f>
        <v>1258.272882748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f aca="true" t="shared" si="0" ref="N16:N33">+SUM(B16:M16)</f>
        <v>658.3480374650001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f t="shared" si="0"/>
        <v>26.44422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si="0"/>
        <v>0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26.44422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f t="shared" si="0"/>
        <v>30.263901552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f t="shared" si="0"/>
        <v>30.263901552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f t="shared" si="0"/>
        <v>601.6399159130001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f t="shared" si="0"/>
        <v>601.6399159130001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499.74336041000004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f t="shared" si="0"/>
        <v>3945.2903594680006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f t="shared" si="0"/>
        <v>1576.977554342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f t="shared" si="0"/>
        <v>1307.7454554910003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f t="shared" si="0"/>
        <v>269.23209885099993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f t="shared" si="0"/>
        <v>2119.937627842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f t="shared" si="0"/>
        <v>1352.930677087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f t="shared" si="0"/>
        <v>767.0069507550002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49.035435690999996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f t="shared" si="0"/>
        <v>248.375177284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2672.320631637999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f aca="true" t="shared" si="1" ref="N35:N67">+SUM(B35:M35)</f>
        <v>18376.382421406997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1283.7571486079996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f t="shared" si="1"/>
        <v>8728.907026677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f t="shared" si="1"/>
        <v>1842.37945719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f t="shared" si="1"/>
        <v>842.9692339259999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f t="shared" si="1"/>
        <v>888.463618212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f t="shared" si="1"/>
        <v>29.228481767999998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f t="shared" si="1"/>
        <v>81.71812328400003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f t="shared" si="1"/>
        <v>1045.450955702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f t="shared" si="1"/>
        <v>920.1497825769999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f t="shared" si="1"/>
        <v>125.301173125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f t="shared" si="1"/>
        <v>2800.032170976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f t="shared" si="1"/>
        <v>34.798636571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f t="shared" si="1"/>
        <v>30.473636571000004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f t="shared" si="1"/>
        <v>4.325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f t="shared" si="1"/>
        <v>2765.233534405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f t="shared" si="1"/>
        <v>1695.7982307179998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f t="shared" si="1"/>
        <v>1069.435303687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f t="shared" si="1"/>
        <v>3104.2039358730003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f t="shared" si="1"/>
        <v>855.408874989</v>
      </c>
      <c r="O57" s="12"/>
      <c r="P57" s="12"/>
    </row>
    <row r="58" spans="1:16" s="27" customFormat="1" ht="12.75" customHeight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f t="shared" si="1"/>
        <v>226.850865669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f t="shared" si="1"/>
        <v>49.881232624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f t="shared" si="1"/>
        <v>114.79733125099999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f t="shared" si="1"/>
        <v>19.001244667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f t="shared" si="1"/>
        <v>25.004484055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f t="shared" si="1"/>
        <v>18.166573072</v>
      </c>
      <c r="O63" s="12"/>
      <c r="P63" s="12"/>
    </row>
    <row r="64" spans="1:16" s="27" customFormat="1" ht="12.75" customHeight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f t="shared" si="1"/>
        <v>628.5580093200001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f t="shared" si="1"/>
        <v>203.125049069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f t="shared" si="1"/>
        <v>425.432960251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409.5905500800013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f>+SUM(B69:M69)</f>
        <v>1200.8624952450018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f>+SUM(B72:M72)</f>
        <v>2746.252822775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f>+SUM(B73:M73)</f>
        <v>2637.0971537670002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f>+SUM(B74:M74)</f>
        <v>30.758502285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/>
      <c r="J75" s="63"/>
      <c r="K75" s="63"/>
      <c r="L75" s="63"/>
      <c r="M75" s="63"/>
      <c r="N75" s="63">
        <f>+SUM(B75:M75)</f>
        <v>78.397166723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-109.14148073999866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f>+SUM(B76:M76)</f>
        <v>-1545.390327529998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/>
      <c r="C78" s="6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f>+SUM(B80:M80)</f>
        <v>2836.2217586681227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f aca="true" t="shared" si="2" ref="N81:N92">+SUM(B81:M81)</f>
        <v>2836.2217586681227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3091.6581836779997</v>
      </c>
      <c r="D83" s="13">
        <v>219.32216498000003</v>
      </c>
      <c r="E83" s="13">
        <v>72.56022459700002</v>
      </c>
      <c r="F83" s="61">
        <v>-290.136805029</v>
      </c>
      <c r="G83" s="61">
        <v>37.74084804600001</v>
      </c>
      <c r="H83" s="61">
        <v>-108.33739860699998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f t="shared" si="2"/>
        <v>2938.1064746429993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54.213455158</v>
      </c>
      <c r="F84" s="63">
        <v>-55.781818305</v>
      </c>
      <c r="G84" s="63">
        <v>-14.133520601000003</v>
      </c>
      <c r="H84" s="63">
        <v>-100.77725854399998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f t="shared" si="2"/>
        <v>-184.89151184499997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51.87436864700001</v>
      </c>
      <c r="H85" s="63">
        <v>-7.560140062999999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f t="shared" si="2"/>
        <v>3122.9979864880006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-25.401151427000002</v>
      </c>
      <c r="F87" s="61">
        <v>-13.411818305</v>
      </c>
      <c r="G87" s="61">
        <v>-13.743599949000002</v>
      </c>
      <c r="H87" s="61">
        <v>-13.514158305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f t="shared" si="2"/>
        <v>-109.10309753899999</v>
      </c>
    </row>
    <row r="88" spans="1:16" s="36" customFormat="1" ht="12.75">
      <c r="A88" s="14" t="s">
        <v>31</v>
      </c>
      <c r="B88" s="77">
        <v>0</v>
      </c>
      <c r="C88" s="77">
        <v>0</v>
      </c>
      <c r="D88" s="77">
        <v>0</v>
      </c>
      <c r="E88" s="77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f t="shared" si="2"/>
        <v>0</v>
      </c>
      <c r="O88" s="12"/>
      <c r="P88" s="12"/>
    </row>
    <row r="89" spans="1:16" s="36" customFormat="1" ht="12.75">
      <c r="A89" s="14" t="s">
        <v>32</v>
      </c>
      <c r="B89" s="77">
        <v>11.307918193999999</v>
      </c>
      <c r="C89" s="77">
        <v>13.4118183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f t="shared" si="2"/>
        <v>109.10309753899999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50.276712230017154</v>
      </c>
      <c r="C94" s="79">
        <v>-36.17512623882294</v>
      </c>
      <c r="D94" s="79">
        <v>-356.3303906254848</v>
      </c>
      <c r="E94" s="79">
        <v>295.6626008523353</v>
      </c>
      <c r="F94" s="61">
        <v>-372.8758926171672</v>
      </c>
      <c r="G94" s="61">
        <v>-607.7185833790002</v>
      </c>
      <c r="H94" s="61">
        <v>-416.3449317769986</v>
      </c>
      <c r="I94" s="61">
        <v>0</v>
      </c>
      <c r="J94" s="61">
        <v>0</v>
      </c>
      <c r="K94" s="61">
        <v>0</v>
      </c>
      <c r="L94" s="61">
        <v>0</v>
      </c>
      <c r="M94" s="61">
        <v>0</v>
      </c>
      <c r="N94" s="61">
        <f>+SUM(B94:M94)</f>
        <v>-1443.5056115551215</v>
      </c>
      <c r="O94" s="12"/>
      <c r="P94" s="12"/>
    </row>
    <row r="95" spans="6:9" ht="14.25">
      <c r="F95" s="21"/>
      <c r="I95" s="73"/>
    </row>
    <row r="96" spans="1:9" ht="15">
      <c r="A96" s="4" t="s">
        <v>92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2019-08-09T11:44:16Z</cp:lastPrinted>
  <dcterms:created xsi:type="dcterms:W3CDTF">1998-08-06T20:23:21Z</dcterms:created>
  <dcterms:modified xsi:type="dcterms:W3CDTF">2019-08-09T11:45:23Z</dcterms:modified>
  <cp:category/>
  <cp:version/>
  <cp:contentType/>
  <cp:contentStatus/>
</cp:coreProperties>
</file>