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25" windowHeight="8010" tabRatio="896" activeTab="1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<sst xmlns="http://schemas.openxmlformats.org/spreadsheetml/2006/main" count="180" uniqueCount="93">
  <si>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</si>
  <si>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</si>
  <si>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</si>
  <si>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</si>
  <si>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</si>
  <si>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</si>
  <si>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</si>
  <si>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</si>
  <si>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</si>
  <si>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</si>
  <si>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</si>
  <si>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</si>
  <si>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</si>
  <si>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</si>
  <si>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</si>
  <si>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</si>
  <si>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</si>
  <si>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</si>
  <si>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</si>
  <si>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</si>
  <si>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</si>
  <si>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</si>
  <si>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</si>
  <si>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</si>
  <si>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</si>
  <si>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</si>
  <si>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</si>
  <si>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</si>
  <si>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</si>
  <si>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</si>
  <si>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</si>
  <si>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</si>
  <si>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</si>
  <si>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</si>
  <si>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</si>
  <si>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</si>
  <si>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</si>
  <si>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</si>
  <si>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</si>
  <si>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</si>
  <si>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</si>
  <si>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</si>
  <si>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</si>
  <si>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</si>
  <si>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</si>
  <si>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</si>
  <si>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</si>
  <si>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</si>
  <si>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</si>
  <si>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</si>
  <si>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</si>
  <si>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</si>
  <si>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</si>
  <si>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</si>
  <si>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</si>
  <si>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</si>
  <si>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</si>
  <si>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</si>
  <si>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</si>
  <si>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</si>
  <si>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</si>
  <si>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</si>
  <si>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</si>
  <si>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</si>
  <si>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</si>
  <si>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</si>
  <si>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</si>
  <si>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</si>
  <si>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</si>
  <si>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</si>
  <si>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</si>
  <si>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</si>
  <si>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</si>
  <si>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</si>
  <si>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</si>
  <si>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</si>
  <si>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</si>
  <si>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</si>
  <si>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</si>
  <si>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</si>
  <si>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</si>
  <si>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</si>
  <si>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</si>
  <si>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</si>
  <si>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</si>
  <si>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</si>
  <si>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</si>
  <si>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</si>
  <si>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</si>
  <si>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Modalidad llave en mano</t>
  </si>
  <si>
    <t>Ejecución
Mayo
2018</t>
  </si>
  <si>
    <t>Ejecución
Mayo
2019</t>
  </si>
  <si>
    <t>1 Ingresos Tributarios del mes de Mayo serán distribuidos posteriormente</t>
  </si>
</sst>
</file>

<file path=xl/styles.xml><?xml version="1.0" encoding="utf-8"?>
<styleSheet xmlns="http://schemas.openxmlformats.org/spreadsheetml/2006/main">
  <numFmts count="65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</numFmts>
  <fonts count="60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48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25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5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4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86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86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86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86" fontId="5" fillId="0" borderId="0" xfId="54" applyNumberFormat="1" applyFont="1" applyFill="1" applyBorder="1" applyAlignment="1">
      <alignment horizontal="right"/>
    </xf>
    <xf numFmtId="186" fontId="3" fillId="0" borderId="0" xfId="54" applyNumberFormat="1" applyFont="1" applyFill="1" applyAlignment="1">
      <alignment horizontal="right"/>
    </xf>
    <xf numFmtId="186" fontId="1" fillId="0" borderId="0" xfId="54" applyNumberFormat="1" applyFont="1" applyFill="1" applyAlignment="1">
      <alignment horizontal="right"/>
    </xf>
    <xf numFmtId="186" fontId="55" fillId="0" borderId="0" xfId="0" applyNumberFormat="1" applyFont="1" applyAlignment="1" applyProtection="1">
      <alignment/>
      <protection/>
    </xf>
    <xf numFmtId="186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86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4" fillId="0" borderId="0" xfId="54" applyFont="1" applyFill="1" applyBorder="1" applyAlignment="1">
      <alignment/>
    </xf>
    <xf numFmtId="4" fontId="14" fillId="0" borderId="0" xfId="54" applyNumberFormat="1" applyFont="1" applyFill="1" applyBorder="1" applyAlignment="1">
      <alignment horizontal="center"/>
    </xf>
    <xf numFmtId="3" fontId="14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4" applyNumberFormat="1" applyFont="1" applyFill="1" applyAlignment="1">
      <alignment horizontal="center"/>
    </xf>
    <xf numFmtId="185" fontId="1" fillId="0" borderId="0" xfId="54" applyNumberFormat="1" applyFont="1" applyFill="1" applyAlignment="1">
      <alignment horizontal="center"/>
    </xf>
    <xf numFmtId="185" fontId="5" fillId="0" borderId="0" xfId="54" applyNumberFormat="1" applyFont="1" applyFill="1" applyAlignment="1">
      <alignment horizontal="center"/>
    </xf>
    <xf numFmtId="185" fontId="4" fillId="0" borderId="0" xfId="54" applyNumberFormat="1" applyFont="1" applyFill="1" applyBorder="1" applyAlignment="1">
      <alignment horizontal="center"/>
    </xf>
    <xf numFmtId="185" fontId="5" fillId="0" borderId="0" xfId="54" applyNumberFormat="1" applyFont="1" applyFill="1" applyBorder="1" applyAlignment="1">
      <alignment horizontal="center"/>
    </xf>
    <xf numFmtId="185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4" fillId="0" borderId="0" xfId="54" applyNumberFormat="1" applyFont="1" applyFill="1" applyBorder="1" applyAlignment="1">
      <alignment/>
    </xf>
    <xf numFmtId="4" fontId="14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86" fontId="5" fillId="0" borderId="0" xfId="54" applyNumberFormat="1" applyFont="1" applyFill="1" applyAlignment="1">
      <alignment/>
    </xf>
    <xf numFmtId="186" fontId="1" fillId="0" borderId="0" xfId="54" applyNumberFormat="1" applyFont="1" applyFill="1" applyAlignment="1">
      <alignment/>
    </xf>
    <xf numFmtId="186" fontId="55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4" applyNumberFormat="1" applyFont="1" applyFill="1" applyAlignment="1">
      <alignment/>
    </xf>
    <xf numFmtId="184" fontId="4" fillId="0" borderId="0" xfId="54" applyNumberFormat="1" applyFont="1" applyFill="1" applyAlignment="1">
      <alignment horizontal="center"/>
    </xf>
    <xf numFmtId="184" fontId="1" fillId="0" borderId="0" xfId="54" applyNumberFormat="1" applyFont="1" applyFill="1" applyAlignment="1">
      <alignment horizontal="center"/>
    </xf>
    <xf numFmtId="184" fontId="5" fillId="0" borderId="0" xfId="54" applyNumberFormat="1" applyFont="1" applyFill="1" applyAlignment="1">
      <alignment horizontal="right"/>
    </xf>
    <xf numFmtId="184" fontId="5" fillId="0" borderId="0" xfId="54" applyNumberFormat="1" applyFont="1" applyFill="1" applyAlignment="1">
      <alignment horizontal="center"/>
    </xf>
    <xf numFmtId="184" fontId="4" fillId="0" borderId="0" xfId="54" applyNumberFormat="1" applyFont="1" applyFill="1" applyBorder="1" applyAlignment="1">
      <alignment/>
    </xf>
    <xf numFmtId="184" fontId="4" fillId="0" borderId="0" xfId="54" applyNumberFormat="1" applyFont="1" applyFill="1" applyBorder="1" applyAlignment="1">
      <alignment horizontal="center"/>
    </xf>
    <xf numFmtId="184" fontId="5" fillId="0" borderId="0" xfId="54" applyNumberFormat="1" applyFont="1" applyFill="1" applyBorder="1" applyAlignment="1">
      <alignment horizontal="center"/>
    </xf>
    <xf numFmtId="184" fontId="14" fillId="0" borderId="0" xfId="54" applyNumberFormat="1" applyFont="1" applyFill="1" applyBorder="1" applyAlignment="1">
      <alignment horizontal="center"/>
    </xf>
    <xf numFmtId="184" fontId="1" fillId="0" borderId="0" xfId="54" applyNumberFormat="1" applyFont="1" applyFill="1" applyAlignment="1">
      <alignment horizontal="right"/>
    </xf>
    <xf numFmtId="184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84" fontId="4" fillId="0" borderId="0" xfId="54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4" applyNumberFormat="1" applyFont="1" applyFill="1" applyAlignment="1">
      <alignment horizontal="center"/>
    </xf>
    <xf numFmtId="186" fontId="55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5" fillId="0" borderId="0" xfId="0" applyNumberFormat="1" applyFont="1" applyFill="1" applyAlignment="1" applyProtection="1">
      <alignment/>
      <protection/>
    </xf>
    <xf numFmtId="186" fontId="55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4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5" fillId="0" borderId="0" xfId="0" applyNumberFormat="1" applyFont="1" applyFill="1" applyAlignment="1" applyProtection="1">
      <alignment/>
      <protection/>
    </xf>
    <xf numFmtId="0" fontId="56" fillId="0" borderId="0" xfId="0" applyNumberFormat="1" applyFont="1" applyAlignment="1" applyProtection="1">
      <alignment/>
      <protection/>
    </xf>
    <xf numFmtId="0" fontId="56" fillId="0" borderId="0" xfId="0" applyNumberFormat="1" applyFont="1" applyBorder="1" applyAlignment="1" applyProtection="1">
      <alignment/>
      <protection/>
    </xf>
    <xf numFmtId="3" fontId="6" fillId="0" borderId="0" xfId="54" applyFont="1" applyBorder="1" applyAlignment="1">
      <alignment/>
    </xf>
    <xf numFmtId="3" fontId="1" fillId="0" borderId="0" xfId="54" applyFont="1" applyFill="1" applyBorder="1" applyAlignment="1">
      <alignment horizontal="center"/>
    </xf>
    <xf numFmtId="3" fontId="57" fillId="0" borderId="0" xfId="0" applyNumberFormat="1" applyFont="1" applyBorder="1" applyAlignment="1" applyProtection="1">
      <alignment/>
      <protection/>
    </xf>
    <xf numFmtId="9" fontId="1" fillId="0" borderId="0" xfId="56" applyFont="1" applyFill="1" applyAlignment="1">
      <alignment/>
    </xf>
    <xf numFmtId="9" fontId="5" fillId="0" borderId="0" xfId="56" applyFont="1" applyFill="1" applyAlignment="1">
      <alignment/>
    </xf>
    <xf numFmtId="200" fontId="5" fillId="0" borderId="0" xfId="54" applyNumberFormat="1" applyFont="1" applyFill="1" applyAlignment="1">
      <alignment/>
    </xf>
    <xf numFmtId="187" fontId="1" fillId="0" borderId="0" xfId="56" applyNumberFormat="1" applyFont="1" applyFill="1" applyAlignment="1">
      <alignment/>
    </xf>
    <xf numFmtId="219" fontId="1" fillId="0" borderId="0" xfId="54" applyNumberFormat="1" applyFont="1" applyFill="1" applyBorder="1" applyAlignment="1">
      <alignment/>
    </xf>
    <xf numFmtId="217" fontId="5" fillId="0" borderId="0" xfId="54" applyNumberFormat="1" applyFont="1" applyFill="1" applyAlignment="1">
      <alignment/>
    </xf>
    <xf numFmtId="220" fontId="5" fillId="0" borderId="0" xfId="54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4" applyNumberFormat="1" applyFont="1" applyFill="1" applyAlignment="1">
      <alignment/>
    </xf>
    <xf numFmtId="186" fontId="58" fillId="0" borderId="0" xfId="54" applyNumberFormat="1" applyFont="1" applyFill="1" applyAlignment="1">
      <alignment/>
    </xf>
    <xf numFmtId="186" fontId="55" fillId="0" borderId="0" xfId="54" applyNumberFormat="1" applyFont="1" applyFill="1" applyAlignment="1">
      <alignment horizontal="right"/>
    </xf>
    <xf numFmtId="186" fontId="58" fillId="0" borderId="0" xfId="54" applyNumberFormat="1" applyFont="1" applyFill="1" applyBorder="1" applyAlignment="1">
      <alignment/>
    </xf>
    <xf numFmtId="186" fontId="55" fillId="0" borderId="0" xfId="54" applyNumberFormat="1" applyFont="1" applyFill="1" applyBorder="1" applyAlignment="1">
      <alignment horizontal="right"/>
    </xf>
    <xf numFmtId="186" fontId="59" fillId="0" borderId="0" xfId="54" applyNumberFormat="1" applyFont="1" applyFill="1" applyAlignment="1">
      <alignment horizontal="right"/>
    </xf>
    <xf numFmtId="186" fontId="58" fillId="0" borderId="0" xfId="54" applyNumberFormat="1" applyFont="1" applyFill="1" applyAlignment="1">
      <alignment horizontal="right"/>
    </xf>
    <xf numFmtId="186" fontId="58" fillId="0" borderId="10" xfId="54" applyNumberFormat="1" applyFont="1" applyFill="1" applyBorder="1" applyAlignment="1">
      <alignment horizontal="right"/>
    </xf>
    <xf numFmtId="9" fontId="7" fillId="0" borderId="0" xfId="56" applyFont="1" applyFill="1" applyAlignment="1" applyProtection="1">
      <alignment/>
      <protection/>
    </xf>
    <xf numFmtId="185" fontId="14" fillId="0" borderId="0" xfId="54" applyNumberFormat="1" applyFont="1" applyFill="1" applyBorder="1" applyAlignment="1">
      <alignment horizontal="center"/>
    </xf>
    <xf numFmtId="186" fontId="5" fillId="0" borderId="0" xfId="54" applyNumberFormat="1" applyFont="1" applyFill="1" applyAlignment="1">
      <alignment horizont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600075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14</xdr:col>
      <xdr:colOff>152400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34100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zoomScalePageLayoutView="0" workbookViewId="0" topLeftCell="A37">
      <selection activeCell="A8" sqref="A8:A9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92" customWidth="1"/>
    <col min="7" max="7" width="6.8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90"/>
      <c r="G1" s="1"/>
      <c r="H1" s="1"/>
      <c r="I1" s="74"/>
    </row>
    <row r="2" spans="1:9" ht="25.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74"/>
    </row>
    <row r="3" spans="1:9" ht="15.75">
      <c r="A3" s="124" t="s">
        <v>37</v>
      </c>
      <c r="B3" s="124"/>
      <c r="C3" s="124"/>
      <c r="D3" s="124"/>
      <c r="E3" s="124"/>
      <c r="F3" s="124"/>
      <c r="G3" s="124"/>
      <c r="H3" s="124"/>
      <c r="I3" s="74"/>
    </row>
    <row r="4" spans="1:9" ht="7.5" customHeight="1">
      <c r="A4" s="3"/>
      <c r="B4" s="3"/>
      <c r="C4" s="3"/>
      <c r="D4" s="3"/>
      <c r="E4" s="3"/>
      <c r="F4" s="91"/>
      <c r="G4" s="3"/>
      <c r="H4" s="3"/>
      <c r="I4" s="74"/>
    </row>
    <row r="5" spans="1:248" ht="18.75">
      <c r="A5" s="123" t="s">
        <v>5</v>
      </c>
      <c r="B5" s="123"/>
      <c r="C5" s="123"/>
      <c r="D5" s="123"/>
      <c r="E5" s="123"/>
      <c r="F5" s="123"/>
      <c r="G5" s="123"/>
      <c r="H5" s="123"/>
      <c r="I5" s="9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23" t="s">
        <v>6</v>
      </c>
      <c r="B6" s="123"/>
      <c r="C6" s="123"/>
      <c r="D6" s="123"/>
      <c r="E6" s="123"/>
      <c r="F6" s="123"/>
      <c r="G6" s="123"/>
      <c r="H6" s="123"/>
      <c r="I6" s="9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4"/>
    </row>
    <row r="8" spans="1:9" s="9" customFormat="1" ht="16.5" customHeight="1">
      <c r="A8" s="121" t="s">
        <v>1</v>
      </c>
      <c r="B8" s="119" t="s">
        <v>87</v>
      </c>
      <c r="C8" s="119" t="s">
        <v>90</v>
      </c>
      <c r="D8" s="119" t="s">
        <v>35</v>
      </c>
      <c r="E8" s="119" t="s">
        <v>88</v>
      </c>
      <c r="F8" s="119" t="s">
        <v>91</v>
      </c>
      <c r="G8" s="119" t="s">
        <v>35</v>
      </c>
      <c r="H8" s="119" t="s">
        <v>36</v>
      </c>
      <c r="I8" s="96"/>
    </row>
    <row r="9" spans="1:9" s="9" customFormat="1" ht="23.25" customHeight="1" thickBot="1">
      <c r="A9" s="122"/>
      <c r="B9" s="120"/>
      <c r="C9" s="120"/>
      <c r="D9" s="120"/>
      <c r="E9" s="120"/>
      <c r="F9" s="120"/>
      <c r="G9" s="120"/>
      <c r="H9" s="120"/>
      <c r="I9" s="96"/>
    </row>
    <row r="10" spans="1:9" s="12" customFormat="1" ht="12.75">
      <c r="A10" s="28" t="s">
        <v>7</v>
      </c>
      <c r="B10" s="11">
        <v>37434.015715876</v>
      </c>
      <c r="C10" s="109">
        <v>13011.404069871</v>
      </c>
      <c r="D10" s="47">
        <f>_xlfn.IFERROR((C10/B10*100),0)</f>
        <v>34.75823745073864</v>
      </c>
      <c r="E10" s="11">
        <v>39512.275052567</v>
      </c>
      <c r="F10" s="11">
        <v>14083.395589243</v>
      </c>
      <c r="G10" s="23">
        <f>_xlfn.IFERROR((F10/E10*100),0)</f>
        <v>35.64308957281376</v>
      </c>
      <c r="H10" s="37">
        <f>IF(C10&lt;&gt;0,F10/C10*100-100," ")</f>
        <v>8.238861183738706</v>
      </c>
      <c r="I10" s="102"/>
    </row>
    <row r="11" spans="1:9" s="12" customFormat="1" ht="6.75" customHeight="1">
      <c r="A11" s="28"/>
      <c r="B11" s="11"/>
      <c r="C11" s="109"/>
      <c r="D11" s="47"/>
      <c r="E11" s="11"/>
      <c r="F11" s="11"/>
      <c r="G11" s="23"/>
      <c r="H11" s="37"/>
      <c r="I11" s="102"/>
    </row>
    <row r="12" spans="1:12" s="12" customFormat="1" ht="12.75" outlineLevel="1">
      <c r="A12" s="84" t="s">
        <v>86</v>
      </c>
      <c r="B12" s="13">
        <v>23219.425542239</v>
      </c>
      <c r="C12" s="109">
        <v>9406.527994391</v>
      </c>
      <c r="D12" s="48">
        <f>_xlfn.IFERROR((C12/B12*100),0)</f>
        <v>40.511458723556125</v>
      </c>
      <c r="E12" s="13">
        <v>25256.554730874996</v>
      </c>
      <c r="F12" s="13">
        <v>9733.562536464</v>
      </c>
      <c r="G12" s="24">
        <f>_xlfn.IFERROR((F12/E12*100),0)</f>
        <v>38.53875811717566</v>
      </c>
      <c r="H12" s="38">
        <f>IF(C12&lt;&gt;0,F12/C12*100-100," ")</f>
        <v>3.4766764343656433</v>
      </c>
      <c r="I12" s="102"/>
      <c r="L12" s="98"/>
    </row>
    <row r="13" spans="1:9" s="27" customFormat="1" ht="6" customHeight="1">
      <c r="A13" s="17"/>
      <c r="B13" s="15"/>
      <c r="C13" s="110"/>
      <c r="D13" s="49"/>
      <c r="E13" s="15"/>
      <c r="F13" s="15"/>
      <c r="G13" s="25"/>
      <c r="H13" s="39"/>
      <c r="I13" s="102"/>
    </row>
    <row r="14" spans="1:12" s="16" customFormat="1" ht="12.75" outlineLevel="2">
      <c r="A14" s="84" t="s">
        <v>8</v>
      </c>
      <c r="B14" s="13">
        <v>2813.583738303</v>
      </c>
      <c r="C14" s="109">
        <v>598.8632864040001</v>
      </c>
      <c r="D14" s="48">
        <f>_xlfn.IFERROR((C14/B14*100),0)</f>
        <v>21.28471522817379</v>
      </c>
      <c r="E14" s="13">
        <v>2933.695963576</v>
      </c>
      <c r="F14" s="13">
        <v>923.525686959</v>
      </c>
      <c r="G14" s="24">
        <f>_xlfn.IFERROR((F14/E14*100),0)</f>
        <v>31.479938563002197</v>
      </c>
      <c r="H14" s="38">
        <f>IF(C14&lt;&gt;0,F14/C14*100-100," ")</f>
        <v>54.21310805417764</v>
      </c>
      <c r="I14" s="102"/>
      <c r="L14" s="99"/>
    </row>
    <row r="15" spans="1:9" s="27" customFormat="1" ht="8.25" customHeight="1">
      <c r="A15" s="17"/>
      <c r="B15" s="15"/>
      <c r="C15" s="110"/>
      <c r="D15" s="49"/>
      <c r="E15" s="15"/>
      <c r="F15" s="15"/>
      <c r="G15" s="25"/>
      <c r="H15" s="39"/>
      <c r="I15" s="102"/>
    </row>
    <row r="16" spans="1:9" s="16" customFormat="1" ht="12.75" outlineLevel="2">
      <c r="A16" s="84" t="s">
        <v>2</v>
      </c>
      <c r="B16" s="13">
        <v>2585.889438714</v>
      </c>
      <c r="C16" s="109">
        <v>889.609008582</v>
      </c>
      <c r="D16" s="48">
        <f aca="true" t="shared" si="0" ref="D16:D33">_xlfn.IFERROR((C16/B16*100),0)</f>
        <v>34.40243791027722</v>
      </c>
      <c r="E16" s="13">
        <v>2424.968619372</v>
      </c>
      <c r="F16" s="13">
        <v>442.3808671990001</v>
      </c>
      <c r="G16" s="24">
        <f aca="true" t="shared" si="1" ref="G16:G33">_xlfn.IFERROR((F16/E16*100),0)</f>
        <v>18.24274605720731</v>
      </c>
      <c r="H16" s="38">
        <f aca="true" t="shared" si="2" ref="H16:H33">IF(C16&lt;&gt;0,F16/C16*100-100," ")</f>
        <v>-50.27243846101144</v>
      </c>
      <c r="I16" s="102"/>
    </row>
    <row r="17" spans="1:9" s="27" customFormat="1" ht="12.75" customHeight="1" hidden="1">
      <c r="A17" s="17" t="s">
        <v>9</v>
      </c>
      <c r="B17" s="15">
        <v>1147.557344695</v>
      </c>
      <c r="C17" s="110">
        <v>22.536080000000002</v>
      </c>
      <c r="D17" s="49">
        <f t="shared" si="0"/>
        <v>1.9638304006489267</v>
      </c>
      <c r="E17" s="15">
        <v>1162.110574664</v>
      </c>
      <c r="F17" s="15">
        <v>0</v>
      </c>
      <c r="G17" s="25">
        <f t="shared" si="1"/>
        <v>0</v>
      </c>
      <c r="H17" s="39">
        <f t="shared" si="2"/>
        <v>-100</v>
      </c>
      <c r="I17" s="102"/>
    </row>
    <row r="18" spans="1:9" s="27" customFormat="1" ht="12.75" customHeight="1" hidden="1">
      <c r="A18" s="17" t="s">
        <v>49</v>
      </c>
      <c r="B18" s="15">
        <v>9.48150908</v>
      </c>
      <c r="C18" s="110">
        <v>0</v>
      </c>
      <c r="D18" s="49">
        <f t="shared" si="0"/>
        <v>0</v>
      </c>
      <c r="E18" s="15">
        <v>76.0506</v>
      </c>
      <c r="F18" s="15">
        <v>0</v>
      </c>
      <c r="G18" s="25">
        <f t="shared" si="1"/>
        <v>0</v>
      </c>
      <c r="H18" s="39" t="str">
        <f t="shared" si="2"/>
        <v> </v>
      </c>
      <c r="I18" s="102"/>
    </row>
    <row r="19" spans="1:9" s="27" customFormat="1" ht="12.75" customHeight="1" hidden="1">
      <c r="A19" s="17" t="s">
        <v>50</v>
      </c>
      <c r="B19" s="15">
        <v>1138.075835615</v>
      </c>
      <c r="C19" s="110">
        <v>22.536080000000002</v>
      </c>
      <c r="D19" s="49">
        <f t="shared" si="0"/>
        <v>1.980191415611757</v>
      </c>
      <c r="E19" s="15">
        <v>1086.059974664</v>
      </c>
      <c r="F19" s="15">
        <v>0</v>
      </c>
      <c r="G19" s="25">
        <f t="shared" si="1"/>
        <v>0</v>
      </c>
      <c r="H19" s="39">
        <f t="shared" si="2"/>
        <v>-100</v>
      </c>
      <c r="I19" s="102"/>
    </row>
    <row r="20" spans="1:9" s="27" customFormat="1" ht="12.75" customHeight="1" hidden="1">
      <c r="A20" s="17" t="s">
        <v>10</v>
      </c>
      <c r="B20" s="15">
        <v>7.202850270000001</v>
      </c>
      <c r="C20" s="110">
        <v>15.513574121000001</v>
      </c>
      <c r="D20" s="49">
        <f t="shared" si="0"/>
        <v>215.38104416267424</v>
      </c>
      <c r="E20" s="15">
        <v>0.07</v>
      </c>
      <c r="F20" s="15">
        <v>28.814640954</v>
      </c>
      <c r="G20" s="25">
        <f t="shared" si="1"/>
        <v>41163.772791428564</v>
      </c>
      <c r="H20" s="39">
        <f t="shared" si="2"/>
        <v>85.73824915687845</v>
      </c>
      <c r="I20" s="102"/>
    </row>
    <row r="21" spans="1:9" s="27" customFormat="1" ht="12.75" customHeight="1" hidden="1">
      <c r="A21" s="17" t="s">
        <v>49</v>
      </c>
      <c r="B21" s="15">
        <v>0.42089827</v>
      </c>
      <c r="C21" s="110">
        <v>0</v>
      </c>
      <c r="D21" s="49">
        <f t="shared" si="0"/>
        <v>0</v>
      </c>
      <c r="E21" s="15">
        <v>0</v>
      </c>
      <c r="F21" s="15">
        <v>0</v>
      </c>
      <c r="G21" s="25">
        <f t="shared" si="1"/>
        <v>0</v>
      </c>
      <c r="H21" s="39" t="str">
        <f t="shared" si="2"/>
        <v> </v>
      </c>
      <c r="I21" s="102"/>
    </row>
    <row r="22" spans="1:9" s="27" customFormat="1" ht="12.75" customHeight="1" hidden="1">
      <c r="A22" s="17" t="s">
        <v>50</v>
      </c>
      <c r="B22" s="15">
        <v>6.781952</v>
      </c>
      <c r="C22" s="110">
        <v>15.513574121000001</v>
      </c>
      <c r="D22" s="49">
        <f t="shared" si="0"/>
        <v>228.74791978769534</v>
      </c>
      <c r="E22" s="15">
        <v>0.07</v>
      </c>
      <c r="F22" s="15">
        <v>28.814640954</v>
      </c>
      <c r="G22" s="25">
        <f t="shared" si="1"/>
        <v>41163.772791428564</v>
      </c>
      <c r="H22" s="39">
        <f t="shared" si="2"/>
        <v>85.73824915687845</v>
      </c>
      <c r="I22" s="102"/>
    </row>
    <row r="23" spans="1:9" s="27" customFormat="1" ht="12.75" customHeight="1" hidden="1">
      <c r="A23" s="17" t="s">
        <v>11</v>
      </c>
      <c r="B23" s="15">
        <v>1431.1292437490001</v>
      </c>
      <c r="C23" s="110">
        <v>851.559354461</v>
      </c>
      <c r="D23" s="49">
        <f t="shared" si="0"/>
        <v>59.502617124240075</v>
      </c>
      <c r="E23" s="15">
        <v>1262.7880447080001</v>
      </c>
      <c r="F23" s="15">
        <v>413.56622624500005</v>
      </c>
      <c r="G23" s="25">
        <f t="shared" si="1"/>
        <v>32.75024878309097</v>
      </c>
      <c r="H23" s="39">
        <f t="shared" si="2"/>
        <v>-51.4342454136072</v>
      </c>
      <c r="I23" s="102"/>
    </row>
    <row r="24" spans="1:9" s="27" customFormat="1" ht="12.75" customHeight="1" hidden="1">
      <c r="A24" s="17" t="s">
        <v>49</v>
      </c>
      <c r="B24" s="15">
        <v>1431.1292437490001</v>
      </c>
      <c r="C24" s="110">
        <v>851.559354461</v>
      </c>
      <c r="D24" s="49">
        <f t="shared" si="0"/>
        <v>59.502617124240075</v>
      </c>
      <c r="E24" s="15">
        <v>1262.7880447080001</v>
      </c>
      <c r="F24" s="15">
        <v>413.56622624500005</v>
      </c>
      <c r="G24" s="25">
        <f t="shared" si="1"/>
        <v>32.75024878309097</v>
      </c>
      <c r="H24" s="39">
        <f t="shared" si="2"/>
        <v>-51.4342454136072</v>
      </c>
      <c r="I24" s="102"/>
    </row>
    <row r="25" spans="1:9" s="27" customFormat="1" ht="12.75" customHeight="1" hidden="1">
      <c r="A25" s="17" t="s">
        <v>50</v>
      </c>
      <c r="B25" s="15">
        <v>0</v>
      </c>
      <c r="C25" s="110">
        <v>0</v>
      </c>
      <c r="D25" s="49">
        <f t="shared" si="0"/>
        <v>0</v>
      </c>
      <c r="E25" s="15">
        <v>0</v>
      </c>
      <c r="F25" s="15">
        <v>0</v>
      </c>
      <c r="G25" s="25">
        <f t="shared" si="1"/>
        <v>0</v>
      </c>
      <c r="H25" s="39" t="str">
        <f t="shared" si="2"/>
        <v> </v>
      </c>
      <c r="I25" s="102"/>
    </row>
    <row r="26" spans="1:11" s="16" customFormat="1" ht="12.75" outlineLevel="2">
      <c r="A26" s="84" t="s">
        <v>12</v>
      </c>
      <c r="B26" s="13">
        <v>8815.11699662</v>
      </c>
      <c r="C26" s="109">
        <v>2116.4037804940003</v>
      </c>
      <c r="D26" s="48">
        <f t="shared" si="0"/>
        <v>24.008799671127427</v>
      </c>
      <c r="E26" s="13">
        <v>8897.055738743999</v>
      </c>
      <c r="F26" s="13">
        <v>2983.9264986209996</v>
      </c>
      <c r="G26" s="24">
        <f t="shared" si="1"/>
        <v>33.53835905092623</v>
      </c>
      <c r="H26" s="38">
        <f t="shared" si="2"/>
        <v>40.99041620141628</v>
      </c>
      <c r="I26" s="102"/>
      <c r="K26" s="100"/>
    </row>
    <row r="27" spans="1:9" s="27" customFormat="1" ht="12.75" customHeight="1" hidden="1">
      <c r="A27" s="17" t="s">
        <v>13</v>
      </c>
      <c r="B27" s="15">
        <v>3241.2035451379998</v>
      </c>
      <c r="C27" s="110">
        <v>725.8235106300001</v>
      </c>
      <c r="D27" s="49">
        <f t="shared" si="0"/>
        <v>22.39364176059782</v>
      </c>
      <c r="E27" s="15">
        <v>3180.521557616</v>
      </c>
      <c r="F27" s="15">
        <v>1213.061285851</v>
      </c>
      <c r="G27" s="25">
        <f t="shared" si="1"/>
        <v>38.140325851470266</v>
      </c>
      <c r="H27" s="39">
        <f t="shared" si="2"/>
        <v>67.12896015149573</v>
      </c>
      <c r="I27" s="102"/>
    </row>
    <row r="28" spans="1:9" s="27" customFormat="1" ht="14.25" customHeight="1" hidden="1">
      <c r="A28" s="17" t="s">
        <v>40</v>
      </c>
      <c r="B28" s="15">
        <v>2282.693008896</v>
      </c>
      <c r="C28" s="110">
        <v>569.823056759</v>
      </c>
      <c r="D28" s="49">
        <f t="shared" si="0"/>
        <v>24.962754717270933</v>
      </c>
      <c r="E28" s="15">
        <v>2304.8695245129998</v>
      </c>
      <c r="F28" s="15">
        <v>1045.702048894</v>
      </c>
      <c r="G28" s="25">
        <f t="shared" si="1"/>
        <v>45.369251394607616</v>
      </c>
      <c r="H28" s="39">
        <f t="shared" si="2"/>
        <v>83.51346729310524</v>
      </c>
      <c r="I28" s="102"/>
    </row>
    <row r="29" spans="1:9" s="27" customFormat="1" ht="14.25" customHeight="1" hidden="1">
      <c r="A29" s="85" t="s">
        <v>38</v>
      </c>
      <c r="B29" s="15">
        <v>958.5105362420003</v>
      </c>
      <c r="C29" s="110">
        <v>156.00045387100022</v>
      </c>
      <c r="D29" s="49">
        <f t="shared" si="0"/>
        <v>16.27529880710815</v>
      </c>
      <c r="E29" s="15">
        <v>875.6520331029999</v>
      </c>
      <c r="F29" s="15">
        <v>167.3592369570001</v>
      </c>
      <c r="G29" s="25">
        <f t="shared" si="1"/>
        <v>19.112527651416325</v>
      </c>
      <c r="H29" s="39">
        <f t="shared" si="2"/>
        <v>7.281250024690735</v>
      </c>
      <c r="I29" s="102"/>
    </row>
    <row r="30" spans="1:9" s="27" customFormat="1" ht="12.75" customHeight="1" hidden="1">
      <c r="A30" s="17" t="s">
        <v>14</v>
      </c>
      <c r="B30" s="15">
        <v>2219.522354916</v>
      </c>
      <c r="C30" s="110">
        <v>1287.065472621</v>
      </c>
      <c r="D30" s="49">
        <f t="shared" si="0"/>
        <v>57.9883987097625</v>
      </c>
      <c r="E30" s="15">
        <v>2758.950774175</v>
      </c>
      <c r="F30" s="15">
        <v>1588.6996574129996</v>
      </c>
      <c r="G30" s="25">
        <f t="shared" si="1"/>
        <v>57.58347239406848</v>
      </c>
      <c r="H30" s="39">
        <f t="shared" si="2"/>
        <v>23.435807362444976</v>
      </c>
      <c r="I30" s="102"/>
    </row>
    <row r="31" spans="1:9" s="27" customFormat="1" ht="14.25" customHeight="1" hidden="1">
      <c r="A31" s="17" t="s">
        <v>41</v>
      </c>
      <c r="B31" s="15">
        <v>690.859946566</v>
      </c>
      <c r="C31" s="110">
        <v>798.5874883969999</v>
      </c>
      <c r="D31" s="49">
        <f t="shared" si="0"/>
        <v>115.59325336002937</v>
      </c>
      <c r="E31" s="15">
        <v>1199.834603472</v>
      </c>
      <c r="F31" s="15">
        <v>1078.592140877</v>
      </c>
      <c r="G31" s="25">
        <f t="shared" si="1"/>
        <v>89.89506868328712</v>
      </c>
      <c r="H31" s="39">
        <f t="shared" si="2"/>
        <v>35.06248927616582</v>
      </c>
      <c r="I31" s="102"/>
    </row>
    <row r="32" spans="1:9" s="27" customFormat="1" ht="14.25" customHeight="1" hidden="1">
      <c r="A32" s="85" t="s">
        <v>39</v>
      </c>
      <c r="B32" s="15">
        <v>1528.6624083499999</v>
      </c>
      <c r="C32" s="110">
        <v>488.47798422399995</v>
      </c>
      <c r="D32" s="49">
        <f t="shared" si="0"/>
        <v>31.95460171950267</v>
      </c>
      <c r="E32" s="15">
        <v>1559.1161707029999</v>
      </c>
      <c r="F32" s="15">
        <v>510.107516536</v>
      </c>
      <c r="G32" s="25">
        <f t="shared" si="1"/>
        <v>32.717736248351166</v>
      </c>
      <c r="H32" s="39">
        <f t="shared" si="2"/>
        <v>4.427944147034779</v>
      </c>
      <c r="I32" s="102"/>
    </row>
    <row r="33" spans="1:9" s="27" customFormat="1" ht="12.75" customHeight="1" hidden="1">
      <c r="A33" s="17" t="s">
        <v>12</v>
      </c>
      <c r="B33" s="15">
        <v>3354.391096566</v>
      </c>
      <c r="C33" s="110">
        <v>103.514797243</v>
      </c>
      <c r="D33" s="49">
        <f t="shared" si="0"/>
        <v>3.0859489625098124</v>
      </c>
      <c r="E33" s="15">
        <v>2957.583406953</v>
      </c>
      <c r="F33" s="15">
        <v>182.165555357</v>
      </c>
      <c r="G33" s="25">
        <f t="shared" si="1"/>
        <v>6.1592702653370965</v>
      </c>
      <c r="H33" s="39">
        <f t="shared" si="2"/>
        <v>75.9802078628122</v>
      </c>
      <c r="I33" s="102"/>
    </row>
    <row r="34" spans="1:9" s="27" customFormat="1" ht="8.25" customHeight="1">
      <c r="A34" s="17"/>
      <c r="B34" s="15"/>
      <c r="C34" s="110"/>
      <c r="D34" s="49"/>
      <c r="E34" s="15"/>
      <c r="F34" s="15"/>
      <c r="G34" s="25"/>
      <c r="H34" s="39"/>
      <c r="I34" s="102"/>
    </row>
    <row r="35" spans="1:9" s="12" customFormat="1" ht="12.75">
      <c r="A35" s="28" t="s">
        <v>0</v>
      </c>
      <c r="B35" s="29">
        <v>34331.700713684</v>
      </c>
      <c r="C35" s="111">
        <v>12010.830151208</v>
      </c>
      <c r="D35" s="50">
        <f aca="true" t="shared" si="3" ref="D35:D67">_xlfn.IFERROR((C35/B35*100),0)</f>
        <v>34.98466403215702</v>
      </c>
      <c r="E35" s="29">
        <v>36009.681492407</v>
      </c>
      <c r="F35" s="29">
        <v>13314.104410011001</v>
      </c>
      <c r="G35" s="30">
        <f aca="true" t="shared" si="4" ref="G35:G67">_xlfn.IFERROR((F35/E35*100),0)</f>
        <v>36.97368001663223</v>
      </c>
      <c r="H35" s="40">
        <f aca="true" t="shared" si="5" ref="H35:H67">IF(C35&lt;&gt;0,F35/C35*100-100," ")</f>
        <v>10.85082581633148</v>
      </c>
      <c r="I35" s="102"/>
    </row>
    <row r="36" spans="1:9" s="27" customFormat="1" ht="12.75">
      <c r="A36" s="17" t="s">
        <v>15</v>
      </c>
      <c r="B36" s="18">
        <v>16054.500848771997</v>
      </c>
      <c r="C36" s="112">
        <v>5783.863221646</v>
      </c>
      <c r="D36" s="51">
        <f t="shared" si="3"/>
        <v>36.02642820308179</v>
      </c>
      <c r="E36" s="18">
        <v>17314.605846797</v>
      </c>
      <c r="F36" s="18">
        <v>6166.328533989</v>
      </c>
      <c r="G36" s="26">
        <f t="shared" si="4"/>
        <v>35.6134502197155</v>
      </c>
      <c r="H36" s="41">
        <f t="shared" si="5"/>
        <v>6.6126271954639435</v>
      </c>
      <c r="I36" s="102"/>
    </row>
    <row r="37" spans="1:9" s="27" customFormat="1" ht="12.75">
      <c r="A37" s="17" t="s">
        <v>16</v>
      </c>
      <c r="B37" s="15">
        <v>3463.4808051180003</v>
      </c>
      <c r="C37" s="110">
        <v>1145.675919196</v>
      </c>
      <c r="D37" s="49">
        <f t="shared" si="3"/>
        <v>33.07874313907067</v>
      </c>
      <c r="E37" s="15">
        <v>3809.0076413340003</v>
      </c>
      <c r="F37" s="15">
        <v>1362.930330446</v>
      </c>
      <c r="G37" s="25">
        <f t="shared" si="4"/>
        <v>35.78176939463086</v>
      </c>
      <c r="H37" s="39">
        <f t="shared" si="5"/>
        <v>18.96299011001841</v>
      </c>
      <c r="I37" s="102"/>
    </row>
    <row r="38" spans="1:9" s="27" customFormat="1" ht="12.75" customHeight="1" hidden="1">
      <c r="A38" s="86" t="s">
        <v>42</v>
      </c>
      <c r="B38" s="15">
        <v>1797.879641224</v>
      </c>
      <c r="C38" s="110">
        <v>547.318624419</v>
      </c>
      <c r="D38" s="49">
        <f t="shared" si="3"/>
        <v>30.44245075528996</v>
      </c>
      <c r="E38" s="15">
        <v>1810.139259965</v>
      </c>
      <c r="F38" s="15">
        <v>581.053109956</v>
      </c>
      <c r="G38" s="25">
        <f t="shared" si="4"/>
        <v>32.09991202374313</v>
      </c>
      <c r="H38" s="39">
        <f t="shared" si="5"/>
        <v>6.163591741978536</v>
      </c>
      <c r="I38" s="102"/>
    </row>
    <row r="39" spans="1:9" s="27" customFormat="1" ht="12.75" customHeight="1" hidden="1">
      <c r="A39" s="86" t="s">
        <v>43</v>
      </c>
      <c r="B39" s="15">
        <v>1533.747288436</v>
      </c>
      <c r="C39" s="110">
        <v>506.494133925</v>
      </c>
      <c r="D39" s="49">
        <f t="shared" si="3"/>
        <v>33.02331079857912</v>
      </c>
      <c r="E39" s="15">
        <v>1827.298702181</v>
      </c>
      <c r="F39" s="15">
        <v>671.565125776</v>
      </c>
      <c r="G39" s="25">
        <f t="shared" si="4"/>
        <v>36.75179788473791</v>
      </c>
      <c r="H39" s="39">
        <f t="shared" si="5"/>
        <v>32.590899043944916</v>
      </c>
      <c r="I39" s="102"/>
    </row>
    <row r="40" spans="1:9" s="27" customFormat="1" ht="12.75" customHeight="1" hidden="1">
      <c r="A40" s="86" t="s">
        <v>44</v>
      </c>
      <c r="B40" s="15">
        <v>49.436</v>
      </c>
      <c r="C40" s="110">
        <v>14.087305183</v>
      </c>
      <c r="D40" s="49">
        <f t="shared" si="3"/>
        <v>28.496045762197586</v>
      </c>
      <c r="E40" s="15">
        <v>86.536083134</v>
      </c>
      <c r="F40" s="15">
        <v>28.593971429999996</v>
      </c>
      <c r="G40" s="25">
        <f t="shared" si="4"/>
        <v>33.042830683383954</v>
      </c>
      <c r="H40" s="39">
        <f t="shared" si="5"/>
        <v>102.9768721451855</v>
      </c>
      <c r="I40" s="102"/>
    </row>
    <row r="41" spans="1:9" s="27" customFormat="1" ht="12.75" customHeight="1" hidden="1">
      <c r="A41" s="86" t="s">
        <v>45</v>
      </c>
      <c r="B41" s="15">
        <v>82.41787545800022</v>
      </c>
      <c r="C41" s="110">
        <v>77.77585566900018</v>
      </c>
      <c r="D41" s="49">
        <f t="shared" si="3"/>
        <v>94.36770268196783</v>
      </c>
      <c r="E41" s="15">
        <v>85.03359605399984</v>
      </c>
      <c r="F41" s="15">
        <v>81.7181232840002</v>
      </c>
      <c r="G41" s="25">
        <f t="shared" si="4"/>
        <v>96.1009848767372</v>
      </c>
      <c r="H41" s="39">
        <f t="shared" si="5"/>
        <v>5.068755053981789</v>
      </c>
      <c r="I41" s="102"/>
    </row>
    <row r="42" spans="1:9" s="27" customFormat="1" ht="12.75">
      <c r="A42" s="17" t="s">
        <v>17</v>
      </c>
      <c r="B42" s="15">
        <v>1667.650596921</v>
      </c>
      <c r="C42" s="110">
        <v>669.736051906</v>
      </c>
      <c r="D42" s="49">
        <f t="shared" si="3"/>
        <v>40.16045406289185</v>
      </c>
      <c r="E42" s="15">
        <v>1815.316637982</v>
      </c>
      <c r="F42" s="15">
        <v>879.9542362029999</v>
      </c>
      <c r="G42" s="25">
        <f>_xlfn.IFERROR((F42/E42*100),0)</f>
        <v>48.47387049684085</v>
      </c>
      <c r="H42" s="39">
        <f t="shared" si="5"/>
        <v>31.38821386406491</v>
      </c>
      <c r="I42" s="102"/>
    </row>
    <row r="43" spans="1:9" s="27" customFormat="1" ht="12.75" customHeight="1" hidden="1">
      <c r="A43" s="86" t="s">
        <v>46</v>
      </c>
      <c r="B43" s="15">
        <v>1419.501</v>
      </c>
      <c r="C43" s="110">
        <v>570.1920953639999</v>
      </c>
      <c r="D43" s="49">
        <f t="shared" si="3"/>
        <v>40.168488459254334</v>
      </c>
      <c r="E43" s="15">
        <v>1444.573569783</v>
      </c>
      <c r="F43" s="15">
        <v>792.913924933</v>
      </c>
      <c r="G43" s="25">
        <f t="shared" si="4"/>
        <v>54.88913417210792</v>
      </c>
      <c r="H43" s="39">
        <f t="shared" si="5"/>
        <v>39.06084131643718</v>
      </c>
      <c r="I43" s="102"/>
    </row>
    <row r="44" spans="1:9" s="27" customFormat="1" ht="12.75" customHeight="1" hidden="1">
      <c r="A44" s="86" t="s">
        <v>47</v>
      </c>
      <c r="B44" s="15">
        <v>248.14959692099998</v>
      </c>
      <c r="C44" s="110">
        <v>99.543956542</v>
      </c>
      <c r="D44" s="49">
        <f t="shared" si="3"/>
        <v>40.11449455373907</v>
      </c>
      <c r="E44" s="15">
        <v>370.743068199</v>
      </c>
      <c r="F44" s="15">
        <v>87.04031127</v>
      </c>
      <c r="G44" s="25">
        <f t="shared" si="4"/>
        <v>23.47725924933012</v>
      </c>
      <c r="H44" s="39">
        <f t="shared" si="5"/>
        <v>-12.560928564984664</v>
      </c>
      <c r="I44" s="102"/>
    </row>
    <row r="45" spans="1:9" s="27" customFormat="1" ht="12.75" customHeight="1" hidden="1">
      <c r="A45" s="17" t="s">
        <v>3</v>
      </c>
      <c r="B45" s="15">
        <v>0</v>
      </c>
      <c r="C45" s="110">
        <v>0</v>
      </c>
      <c r="D45" s="49">
        <f t="shared" si="3"/>
        <v>0</v>
      </c>
      <c r="E45" s="15">
        <v>0</v>
      </c>
      <c r="F45" s="15">
        <v>0</v>
      </c>
      <c r="G45" s="25">
        <f t="shared" si="4"/>
        <v>0</v>
      </c>
      <c r="H45" s="39" t="str">
        <f t="shared" si="5"/>
        <v> </v>
      </c>
      <c r="I45" s="102"/>
    </row>
    <row r="46" spans="1:9" s="27" customFormat="1" ht="12.75">
      <c r="A46" s="17" t="s">
        <v>2</v>
      </c>
      <c r="B46" s="15">
        <v>5660.060765349</v>
      </c>
      <c r="C46" s="110">
        <v>1920.394931873</v>
      </c>
      <c r="D46" s="49">
        <f t="shared" si="3"/>
        <v>33.92887482109193</v>
      </c>
      <c r="E46" s="15">
        <v>4898.578126606</v>
      </c>
      <c r="F46" s="15">
        <v>2059.095089583</v>
      </c>
      <c r="G46" s="25">
        <f t="shared" si="4"/>
        <v>42.03454627781251</v>
      </c>
      <c r="H46" s="39">
        <f t="shared" si="5"/>
        <v>7.222480928687048</v>
      </c>
      <c r="I46" s="102"/>
    </row>
    <row r="47" spans="1:9" s="27" customFormat="1" ht="12.75" customHeight="1" hidden="1">
      <c r="A47" s="17" t="s">
        <v>51</v>
      </c>
      <c r="B47" s="15">
        <v>0</v>
      </c>
      <c r="C47" s="110">
        <v>0</v>
      </c>
      <c r="D47" s="49">
        <f t="shared" si="3"/>
        <v>0</v>
      </c>
      <c r="E47" s="15">
        <v>0</v>
      </c>
      <c r="F47" s="15">
        <v>0</v>
      </c>
      <c r="G47" s="25">
        <f t="shared" si="4"/>
        <v>0</v>
      </c>
      <c r="H47" s="39" t="str">
        <f t="shared" si="5"/>
        <v> </v>
      </c>
      <c r="I47" s="102"/>
    </row>
    <row r="48" spans="1:9" s="27" customFormat="1" ht="12.75" customHeight="1" hidden="1">
      <c r="A48" s="17" t="s">
        <v>52</v>
      </c>
      <c r="B48" s="15">
        <v>0</v>
      </c>
      <c r="C48" s="110">
        <v>0</v>
      </c>
      <c r="D48" s="49">
        <f t="shared" si="3"/>
        <v>0</v>
      </c>
      <c r="E48" s="15">
        <v>0</v>
      </c>
      <c r="F48" s="15">
        <v>0</v>
      </c>
      <c r="G48" s="25">
        <f t="shared" si="4"/>
        <v>0</v>
      </c>
      <c r="H48" s="39" t="str">
        <f t="shared" si="5"/>
        <v> </v>
      </c>
      <c r="I48" s="102"/>
    </row>
    <row r="49" spans="1:9" s="27" customFormat="1" ht="12.75" customHeight="1" hidden="1">
      <c r="A49" s="17" t="s">
        <v>53</v>
      </c>
      <c r="B49" s="15">
        <v>0</v>
      </c>
      <c r="C49" s="110">
        <v>0</v>
      </c>
      <c r="D49" s="49">
        <f t="shared" si="3"/>
        <v>0</v>
      </c>
      <c r="E49" s="15">
        <v>0</v>
      </c>
      <c r="F49" s="15">
        <v>0</v>
      </c>
      <c r="G49" s="25">
        <f t="shared" si="4"/>
        <v>0</v>
      </c>
      <c r="H49" s="39" t="str">
        <f t="shared" si="5"/>
        <v> </v>
      </c>
      <c r="I49" s="102"/>
    </row>
    <row r="50" spans="1:9" s="27" customFormat="1" ht="12.75" customHeight="1" hidden="1">
      <c r="A50" s="17" t="s">
        <v>64</v>
      </c>
      <c r="B50" s="15">
        <v>78.983223209</v>
      </c>
      <c r="C50" s="110">
        <v>29.699275605999997</v>
      </c>
      <c r="D50" s="49">
        <f t="shared" si="3"/>
        <v>37.602005083297</v>
      </c>
      <c r="E50" s="15">
        <v>73.097121677</v>
      </c>
      <c r="F50" s="15">
        <v>21.784007029</v>
      </c>
      <c r="G50" s="25">
        <f t="shared" si="4"/>
        <v>29.801456650042535</v>
      </c>
      <c r="H50" s="39">
        <f t="shared" si="5"/>
        <v>-26.651385986670036</v>
      </c>
      <c r="I50" s="102"/>
    </row>
    <row r="51" spans="1:9" s="27" customFormat="1" ht="12.75" customHeight="1" hidden="1">
      <c r="A51" s="17" t="s">
        <v>52</v>
      </c>
      <c r="B51" s="15">
        <v>49.503491929</v>
      </c>
      <c r="C51" s="110">
        <v>18.750883867</v>
      </c>
      <c r="D51" s="49">
        <f t="shared" si="3"/>
        <v>37.87790140924464</v>
      </c>
      <c r="E51" s="15">
        <v>60.392121677000006</v>
      </c>
      <c r="F51" s="15">
        <v>21.784007029</v>
      </c>
      <c r="G51" s="25">
        <f t="shared" si="4"/>
        <v>36.07094174552956</v>
      </c>
      <c r="H51" s="39">
        <f t="shared" si="5"/>
        <v>16.175894339242575</v>
      </c>
      <c r="I51" s="102"/>
    </row>
    <row r="52" spans="1:9" s="27" customFormat="1" ht="12.75" customHeight="1" hidden="1">
      <c r="A52" s="17" t="s">
        <v>53</v>
      </c>
      <c r="B52" s="15">
        <v>29.47973128</v>
      </c>
      <c r="C52" s="110">
        <v>10.948391738999998</v>
      </c>
      <c r="D52" s="49">
        <f t="shared" si="3"/>
        <v>37.13870942381263</v>
      </c>
      <c r="E52" s="15">
        <v>12.705</v>
      </c>
      <c r="F52" s="15">
        <v>0</v>
      </c>
      <c r="G52" s="25">
        <f t="shared" si="4"/>
        <v>0</v>
      </c>
      <c r="H52" s="39">
        <f t="shared" si="5"/>
        <v>-100</v>
      </c>
      <c r="I52" s="102"/>
    </row>
    <row r="53" spans="1:9" s="27" customFormat="1" ht="12.75" customHeight="1" hidden="1">
      <c r="A53" s="17" t="s">
        <v>65</v>
      </c>
      <c r="B53" s="15">
        <v>5581.077542139999</v>
      </c>
      <c r="C53" s="110">
        <v>1890.695656267</v>
      </c>
      <c r="D53" s="49">
        <f t="shared" si="3"/>
        <v>33.87689280414539</v>
      </c>
      <c r="E53" s="15">
        <v>4825.481004929</v>
      </c>
      <c r="F53" s="15">
        <v>2037.311082554</v>
      </c>
      <c r="G53" s="25">
        <f t="shared" si="4"/>
        <v>42.21985498384479</v>
      </c>
      <c r="H53" s="39">
        <f t="shared" si="5"/>
        <v>7.754575719313721</v>
      </c>
      <c r="I53" s="102"/>
    </row>
    <row r="54" spans="1:9" s="27" customFormat="1" ht="12.75" customHeight="1" hidden="1">
      <c r="A54" s="17" t="s">
        <v>52</v>
      </c>
      <c r="B54" s="15">
        <v>3114.694439436</v>
      </c>
      <c r="C54" s="110">
        <v>1146.203766546</v>
      </c>
      <c r="D54" s="49">
        <f t="shared" si="3"/>
        <v>36.799878409695665</v>
      </c>
      <c r="E54" s="15">
        <v>3203.498380357</v>
      </c>
      <c r="F54" s="15">
        <v>1194.352955635</v>
      </c>
      <c r="G54" s="25">
        <f t="shared" si="4"/>
        <v>37.28277070338024</v>
      </c>
      <c r="H54" s="39">
        <f t="shared" si="5"/>
        <v>4.200752998229433</v>
      </c>
      <c r="I54" s="102"/>
    </row>
    <row r="55" spans="1:9" s="27" customFormat="1" ht="12.75" customHeight="1" hidden="1">
      <c r="A55" s="17" t="s">
        <v>53</v>
      </c>
      <c r="B55" s="15">
        <v>2466.383102704</v>
      </c>
      <c r="C55" s="110">
        <v>744.491889721</v>
      </c>
      <c r="D55" s="49">
        <f t="shared" si="3"/>
        <v>30.18557372148642</v>
      </c>
      <c r="E55" s="15">
        <v>1621.9826245720003</v>
      </c>
      <c r="F55" s="15">
        <v>842.958126919</v>
      </c>
      <c r="G55" s="25">
        <f t="shared" si="4"/>
        <v>51.97084815513576</v>
      </c>
      <c r="H55" s="39">
        <f t="shared" si="5"/>
        <v>13.225965058518028</v>
      </c>
      <c r="I55" s="102"/>
    </row>
    <row r="56" spans="1:9" s="27" customFormat="1" ht="12.75">
      <c r="A56" s="17" t="s">
        <v>18</v>
      </c>
      <c r="B56" s="15">
        <v>5660.273483778</v>
      </c>
      <c r="C56" s="110">
        <v>1996.6062859149997</v>
      </c>
      <c r="D56" s="49">
        <f t="shared" si="3"/>
        <v>35.27402503849243</v>
      </c>
      <c r="E56" s="15">
        <v>6221.905781719999</v>
      </c>
      <c r="F56" s="15">
        <v>2217.732608656</v>
      </c>
      <c r="G56" s="25">
        <f t="shared" si="4"/>
        <v>35.64394393710868</v>
      </c>
      <c r="H56" s="39">
        <f t="shared" si="5"/>
        <v>11.075109013776512</v>
      </c>
      <c r="I56" s="102"/>
    </row>
    <row r="57" spans="1:9" s="27" customFormat="1" ht="12.75">
      <c r="A57" s="17" t="s">
        <v>19</v>
      </c>
      <c r="B57" s="15">
        <v>1825.734213746</v>
      </c>
      <c r="C57" s="110">
        <v>494.55374067199995</v>
      </c>
      <c r="D57" s="49">
        <f t="shared" si="3"/>
        <v>27.087937386969696</v>
      </c>
      <c r="E57" s="15">
        <v>1950.267457968</v>
      </c>
      <c r="F57" s="15">
        <v>628.0636111340001</v>
      </c>
      <c r="G57" s="25">
        <f t="shared" si="4"/>
        <v>32.20397328417636</v>
      </c>
      <c r="H57" s="39">
        <f t="shared" si="5"/>
        <v>26.996028840179605</v>
      </c>
      <c r="I57" s="102"/>
    </row>
    <row r="58" spans="1:9" s="27" customFormat="1" ht="12.75" customHeight="1" hidden="1">
      <c r="A58" s="17" t="s">
        <v>54</v>
      </c>
      <c r="B58" s="15">
        <v>535.5948008460001</v>
      </c>
      <c r="C58" s="110">
        <v>131.636703195</v>
      </c>
      <c r="D58" s="49">
        <f t="shared" si="3"/>
        <v>24.577666360291943</v>
      </c>
      <c r="E58" s="15">
        <v>438.326784056</v>
      </c>
      <c r="F58" s="15">
        <v>150.89062468400002</v>
      </c>
      <c r="G58" s="25">
        <f t="shared" si="4"/>
        <v>34.42423100129844</v>
      </c>
      <c r="H58" s="39">
        <f t="shared" si="5"/>
        <v>14.626560086724623</v>
      </c>
      <c r="I58" s="102"/>
    </row>
    <row r="59" spans="1:9" s="27" customFormat="1" ht="25.5" customHeight="1" hidden="1">
      <c r="A59" s="87" t="s">
        <v>55</v>
      </c>
      <c r="B59" s="15">
        <v>62.191758650000004</v>
      </c>
      <c r="C59" s="110">
        <v>28</v>
      </c>
      <c r="D59" s="49">
        <f t="shared" si="3"/>
        <v>45.02204248247288</v>
      </c>
      <c r="E59" s="15">
        <v>59.738348374000005</v>
      </c>
      <c r="F59" s="15">
        <v>29</v>
      </c>
      <c r="G59" s="25">
        <f t="shared" si="4"/>
        <v>48.54503144017571</v>
      </c>
      <c r="H59" s="39">
        <f t="shared" si="5"/>
        <v>3.5714285714285836</v>
      </c>
      <c r="I59" s="102"/>
    </row>
    <row r="60" spans="1:9" s="27" customFormat="1" ht="12.75" customHeight="1" hidden="1">
      <c r="A60" s="87" t="s">
        <v>56</v>
      </c>
      <c r="B60" s="15">
        <v>271.97544520099996</v>
      </c>
      <c r="C60" s="110">
        <v>68.03060652</v>
      </c>
      <c r="D60" s="49">
        <f t="shared" si="3"/>
        <v>25.0135104916265</v>
      </c>
      <c r="E60" s="15">
        <v>243.636127867</v>
      </c>
      <c r="F60" s="15">
        <v>77.02332714099998</v>
      </c>
      <c r="G60" s="25">
        <f t="shared" si="4"/>
        <v>31.614082778005205</v>
      </c>
      <c r="H60" s="39">
        <f t="shared" si="5"/>
        <v>13.21863949332311</v>
      </c>
      <c r="I60" s="102"/>
    </row>
    <row r="61" spans="1:9" s="27" customFormat="1" ht="25.5" customHeight="1" hidden="1">
      <c r="A61" s="87" t="s">
        <v>57</v>
      </c>
      <c r="B61" s="15">
        <v>106.310551544</v>
      </c>
      <c r="C61" s="110">
        <v>13.353524548000001</v>
      </c>
      <c r="D61" s="49">
        <f t="shared" si="3"/>
        <v>12.560864706334648</v>
      </c>
      <c r="E61" s="15">
        <v>41.353661464</v>
      </c>
      <c r="F61" s="15">
        <v>18.949607477</v>
      </c>
      <c r="G61" s="25">
        <f t="shared" si="4"/>
        <v>45.82328820749375</v>
      </c>
      <c r="H61" s="39">
        <f t="shared" si="5"/>
        <v>41.907160232375816</v>
      </c>
      <c r="I61" s="102"/>
    </row>
    <row r="62" spans="1:9" s="27" customFormat="1" ht="12.75" customHeight="1" hidden="1">
      <c r="A62" s="17" t="s">
        <v>58</v>
      </c>
      <c r="B62" s="15">
        <v>66.37691937000001</v>
      </c>
      <c r="C62" s="110">
        <v>10.980272132</v>
      </c>
      <c r="D62" s="49">
        <f t="shared" si="3"/>
        <v>16.54230451822187</v>
      </c>
      <c r="E62" s="15">
        <v>64.06031255399999</v>
      </c>
      <c r="F62" s="15">
        <v>12.462623586000001</v>
      </c>
      <c r="G62" s="25">
        <f t="shared" si="4"/>
        <v>19.45451573545565</v>
      </c>
      <c r="H62" s="39">
        <f t="shared" si="5"/>
        <v>13.500134023818575</v>
      </c>
      <c r="I62" s="102"/>
    </row>
    <row r="63" spans="1:9" s="27" customFormat="1" ht="12.75" customHeight="1" hidden="1">
      <c r="A63" s="17" t="s">
        <v>59</v>
      </c>
      <c r="B63" s="15">
        <v>28.740126081</v>
      </c>
      <c r="C63" s="110">
        <v>11.272299995</v>
      </c>
      <c r="D63" s="49">
        <f t="shared" si="3"/>
        <v>39.22147023026485</v>
      </c>
      <c r="E63" s="15">
        <v>29.538333797</v>
      </c>
      <c r="F63" s="15">
        <v>13.455066479999997</v>
      </c>
      <c r="G63" s="25">
        <f t="shared" si="4"/>
        <v>45.55120330235599</v>
      </c>
      <c r="H63" s="39">
        <f t="shared" si="5"/>
        <v>19.36398504269934</v>
      </c>
      <c r="I63" s="102"/>
    </row>
    <row r="64" spans="1:9" s="27" customFormat="1" ht="12.75" customHeight="1" hidden="1">
      <c r="A64" s="17" t="s">
        <v>60</v>
      </c>
      <c r="B64" s="15">
        <v>1290.1394128999998</v>
      </c>
      <c r="C64" s="110">
        <v>362.91703747699995</v>
      </c>
      <c r="D64" s="49">
        <f t="shared" si="3"/>
        <v>28.13006360771726</v>
      </c>
      <c r="E64" s="15">
        <v>1511.940673912</v>
      </c>
      <c r="F64" s="15">
        <v>477.17298645000005</v>
      </c>
      <c r="G64" s="25">
        <f t="shared" si="4"/>
        <v>31.56029827647676</v>
      </c>
      <c r="H64" s="39">
        <f t="shared" si="5"/>
        <v>31.48266330159305</v>
      </c>
      <c r="I64" s="102"/>
    </row>
    <row r="65" spans="1:9" s="27" customFormat="1" ht="12.75" customHeight="1" hidden="1">
      <c r="A65" s="17" t="s">
        <v>61</v>
      </c>
      <c r="B65" s="15">
        <v>44.385551512</v>
      </c>
      <c r="C65" s="110">
        <v>7.4956962</v>
      </c>
      <c r="D65" s="49">
        <f t="shared" si="3"/>
        <v>16.88769418123255</v>
      </c>
      <c r="E65" s="15">
        <v>324.167116135</v>
      </c>
      <c r="F65" s="15">
        <v>151.740026199</v>
      </c>
      <c r="G65" s="25">
        <f t="shared" si="4"/>
        <v>46.809197678091316</v>
      </c>
      <c r="H65" s="39">
        <f t="shared" si="5"/>
        <v>1924.362009215368</v>
      </c>
      <c r="I65" s="102"/>
    </row>
    <row r="66" spans="1:9" s="27" customFormat="1" ht="12.75" customHeight="1" hidden="1">
      <c r="A66" s="17" t="s">
        <v>62</v>
      </c>
      <c r="B66" s="15">
        <v>0</v>
      </c>
      <c r="C66" s="110">
        <v>0</v>
      </c>
      <c r="D66" s="49">
        <f t="shared" si="3"/>
        <v>0</v>
      </c>
      <c r="E66" s="15">
        <v>0</v>
      </c>
      <c r="F66" s="15">
        <v>0</v>
      </c>
      <c r="G66" s="25">
        <f t="shared" si="4"/>
        <v>0</v>
      </c>
      <c r="H66" s="39" t="str">
        <f t="shared" si="5"/>
        <v> </v>
      </c>
      <c r="I66" s="102"/>
    </row>
    <row r="67" spans="1:9" s="27" customFormat="1" ht="12.75" customHeight="1" hidden="1">
      <c r="A67" s="17" t="s">
        <v>63</v>
      </c>
      <c r="B67" s="15">
        <v>1245.753861388</v>
      </c>
      <c r="C67" s="110">
        <v>355.42134127699995</v>
      </c>
      <c r="D67" s="49">
        <f t="shared" si="3"/>
        <v>28.530623287090997</v>
      </c>
      <c r="E67" s="15">
        <v>1187.773557777</v>
      </c>
      <c r="F67" s="15">
        <v>325.432960251</v>
      </c>
      <c r="G67" s="25">
        <f t="shared" si="4"/>
        <v>27.398569207086087</v>
      </c>
      <c r="H67" s="39">
        <f t="shared" si="5"/>
        <v>-8.437417100012667</v>
      </c>
      <c r="I67" s="102"/>
    </row>
    <row r="68" spans="1:9" s="27" customFormat="1" ht="12.75">
      <c r="A68" s="17"/>
      <c r="B68" s="15"/>
      <c r="C68" s="110"/>
      <c r="D68" s="49"/>
      <c r="E68" s="15"/>
      <c r="F68" s="15"/>
      <c r="G68" s="25"/>
      <c r="H68" s="39"/>
      <c r="I68" s="102"/>
    </row>
    <row r="69" spans="1:9" s="27" customFormat="1" ht="13.5">
      <c r="A69" s="31" t="s">
        <v>20</v>
      </c>
      <c r="B69" s="19">
        <v>3102.315002192001</v>
      </c>
      <c r="C69" s="113">
        <v>1000.5739186629999</v>
      </c>
      <c r="D69" s="52">
        <f>_xlfn.IFERROR((C69/B69*100),0)</f>
        <v>32.25249266937835</v>
      </c>
      <c r="E69" s="19">
        <v>3502.5935601599995</v>
      </c>
      <c r="F69" s="19">
        <v>769.2911792319992</v>
      </c>
      <c r="G69" s="32">
        <f>_xlfn.IFERROR((F69/E69*100),0)</f>
        <v>21.963472667289942</v>
      </c>
      <c r="H69" s="117">
        <f>IF(C69&lt;&gt;0,F69/C69*100-100," ")</f>
        <v>-23.11500780872325</v>
      </c>
      <c r="I69" s="102"/>
    </row>
    <row r="70" spans="1:9" s="27" customFormat="1" ht="7.5" customHeight="1">
      <c r="A70" s="28"/>
      <c r="B70" s="20"/>
      <c r="C70" s="114"/>
      <c r="D70" s="50"/>
      <c r="E70" s="20"/>
      <c r="F70" s="20"/>
      <c r="G70" s="30"/>
      <c r="H70" s="40"/>
      <c r="I70" s="102"/>
    </row>
    <row r="71" spans="1:9" s="12" customFormat="1" ht="6.75" customHeight="1">
      <c r="A71" s="28"/>
      <c r="B71" s="29"/>
      <c r="C71" s="111"/>
      <c r="D71" s="50"/>
      <c r="E71" s="29"/>
      <c r="F71" s="29"/>
      <c r="G71" s="30"/>
      <c r="H71" s="40"/>
      <c r="I71" s="102"/>
    </row>
    <row r="72" spans="1:11" s="16" customFormat="1" ht="12.75" outlineLevel="2">
      <c r="A72" s="84" t="s">
        <v>21</v>
      </c>
      <c r="B72" s="13">
        <v>7236.425662375001</v>
      </c>
      <c r="C72" s="109">
        <v>1671.8761162980002</v>
      </c>
      <c r="D72" s="48">
        <f>_xlfn.IFERROR((C72/B72*100),0)</f>
        <v>23.103617646357318</v>
      </c>
      <c r="E72" s="13">
        <v>8061.084779531003</v>
      </c>
      <c r="F72" s="13">
        <v>1771.9915408900001</v>
      </c>
      <c r="G72" s="24">
        <f>_xlfn.IFERROR((F72/E72*100),0)</f>
        <v>21.982048190207664</v>
      </c>
      <c r="H72" s="38">
        <f>IF(C72&lt;&gt;0,F72/C72*100-100," ")</f>
        <v>5.988208313764503</v>
      </c>
      <c r="I72" s="102"/>
      <c r="J72" s="104"/>
      <c r="K72" s="103"/>
    </row>
    <row r="73" spans="1:10" s="27" customFormat="1" ht="12.75">
      <c r="A73" s="17" t="s">
        <v>22</v>
      </c>
      <c r="B73" s="15">
        <v>7161.660407037</v>
      </c>
      <c r="C73" s="110">
        <v>1647.5009071200002</v>
      </c>
      <c r="D73" s="49">
        <f>_xlfn.IFERROR((C73/B73*100),0)</f>
        <v>23.004454462839046</v>
      </c>
      <c r="E73" s="15">
        <v>7989.3753764070025</v>
      </c>
      <c r="F73" s="15">
        <v>1707.3572346580002</v>
      </c>
      <c r="G73" s="25">
        <f>_xlfn.IFERROR((F73/E73*100),0)</f>
        <v>21.370346919734246</v>
      </c>
      <c r="H73" s="39">
        <f>IF(C73&lt;&gt;0,F73/C73*100-100," ")</f>
        <v>3.6331590033922936</v>
      </c>
      <c r="I73" s="102"/>
      <c r="J73" s="105"/>
    </row>
    <row r="74" spans="1:10" s="27" customFormat="1" ht="12.75">
      <c r="A74" s="17" t="s">
        <v>23</v>
      </c>
      <c r="B74" s="15">
        <v>74.76525533799999</v>
      </c>
      <c r="C74" s="110">
        <v>24.375209178000006</v>
      </c>
      <c r="D74" s="49">
        <f>_xlfn.IFERROR((C74/B74*100),0)</f>
        <v>32.60232185097765</v>
      </c>
      <c r="E74" s="15">
        <v>71.709403124</v>
      </c>
      <c r="F74" s="15">
        <v>23.535337734000002</v>
      </c>
      <c r="G74" s="25">
        <f>_xlfn.IFERROR((F74/E74*100),0)</f>
        <v>32.820434571603755</v>
      </c>
      <c r="H74" s="39">
        <f>IF(C74&lt;&gt;0,F74/C74*100-100," ")</f>
        <v>-3.445596867976974</v>
      </c>
      <c r="I74" s="102"/>
      <c r="J74" s="106"/>
    </row>
    <row r="75" spans="1:10" s="27" customFormat="1" ht="13.5" customHeight="1">
      <c r="A75" s="17" t="s">
        <v>89</v>
      </c>
      <c r="B75" s="15">
        <v>0</v>
      </c>
      <c r="C75" s="110"/>
      <c r="D75" s="49">
        <v>0</v>
      </c>
      <c r="E75" s="15">
        <v>0</v>
      </c>
      <c r="F75" s="15">
        <v>41.098968498000005</v>
      </c>
      <c r="G75" s="25">
        <v>0</v>
      </c>
      <c r="H75" s="39">
        <v>0</v>
      </c>
      <c r="I75" s="102"/>
      <c r="J75" s="105"/>
    </row>
    <row r="76" spans="1:9" s="27" customFormat="1" ht="13.5">
      <c r="A76" s="31" t="s">
        <v>24</v>
      </c>
      <c r="B76" s="22">
        <v>-4134.110660183</v>
      </c>
      <c r="C76" s="115">
        <v>-671.3021976350003</v>
      </c>
      <c r="D76" s="53">
        <f>_xlfn.IFERROR((C76/B76*100),0)</f>
        <v>16.238128410556012</v>
      </c>
      <c r="E76" s="22">
        <v>-4558.491219371003</v>
      </c>
      <c r="F76" s="22">
        <v>-1002.7003616580009</v>
      </c>
      <c r="G76" s="53">
        <f>_xlfn.IFERROR((F76/E76*100),0)</f>
        <v>21.996321006325356</v>
      </c>
      <c r="H76" s="89">
        <f>IF(C76&lt;&gt;0,F76/C76*100-100," ")</f>
        <v>49.366464937924746</v>
      </c>
      <c r="I76" s="102"/>
    </row>
    <row r="77" spans="1:9" s="27" customFormat="1" ht="5.25" customHeight="1">
      <c r="A77" s="17"/>
      <c r="B77" s="15"/>
      <c r="C77" s="15"/>
      <c r="D77" s="49"/>
      <c r="E77" s="15"/>
      <c r="F77" s="15"/>
      <c r="G77" s="25"/>
      <c r="H77" s="39"/>
      <c r="I77" s="102"/>
    </row>
    <row r="78" spans="1:9" s="27" customFormat="1" ht="25.5">
      <c r="A78" s="34" t="s">
        <v>25</v>
      </c>
      <c r="B78" s="15"/>
      <c r="C78" s="15"/>
      <c r="D78" s="54"/>
      <c r="E78" s="15"/>
      <c r="F78" s="15"/>
      <c r="G78" s="35"/>
      <c r="H78" s="42"/>
      <c r="I78" s="102"/>
    </row>
    <row r="79" spans="1:9" s="27" customFormat="1" ht="7.5" customHeight="1">
      <c r="A79" s="84"/>
      <c r="B79" s="15"/>
      <c r="C79" s="15"/>
      <c r="D79" s="48"/>
      <c r="E79" s="15"/>
      <c r="F79" s="15"/>
      <c r="G79" s="24"/>
      <c r="H79" s="38"/>
      <c r="I79" s="102"/>
    </row>
    <row r="80" spans="1:9" s="16" customFormat="1" ht="12.75" outlineLevel="2">
      <c r="A80" s="84" t="s">
        <v>26</v>
      </c>
      <c r="B80" s="13">
        <v>131.46711178400005</v>
      </c>
      <c r="C80" s="13">
        <v>-58.451847000052716</v>
      </c>
      <c r="D80" s="48">
        <f aca="true" t="shared" si="6" ref="D80:D85">_xlfn.IFERROR((C80/B80*100),0)</f>
        <v>-44.46119353111588</v>
      </c>
      <c r="E80" s="13">
        <v>610.38063202</v>
      </c>
      <c r="F80" s="13">
        <v>-16.216762965999997</v>
      </c>
      <c r="G80" s="24">
        <f aca="true" t="shared" si="7" ref="G80:G92">_xlfn.IFERROR((F80/E80*100),0)</f>
        <v>-2.6568279062741675</v>
      </c>
      <c r="H80" s="38">
        <f aca="true" t="shared" si="8" ref="H80:H85">IF(C80&lt;&gt;0,F80/C80*100-100," ")</f>
        <v>-72.25620096147625</v>
      </c>
      <c r="I80" s="102"/>
    </row>
    <row r="81" spans="1:9" s="27" customFormat="1" ht="12.75" customHeight="1" hidden="1">
      <c r="A81" s="17" t="s">
        <v>27</v>
      </c>
      <c r="B81" s="15">
        <v>131.46711178400005</v>
      </c>
      <c r="C81" s="15">
        <v>-58.451847000052716</v>
      </c>
      <c r="D81" s="49">
        <f t="shared" si="6"/>
        <v>-44.46119353111588</v>
      </c>
      <c r="E81" s="15">
        <v>610.38063202</v>
      </c>
      <c r="F81" s="15">
        <v>-16.216762965999997</v>
      </c>
      <c r="G81" s="25">
        <f t="shared" si="7"/>
        <v>-2.6568279062741675</v>
      </c>
      <c r="H81" s="39">
        <f t="shared" si="8"/>
        <v>-72.25620096147625</v>
      </c>
      <c r="I81" s="102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49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2"/>
    </row>
    <row r="83" spans="1:9" s="16" customFormat="1" ht="12.75" outlineLevel="2">
      <c r="A83" s="84" t="s">
        <v>29</v>
      </c>
      <c r="B83" s="13">
        <v>4265.5777719669995</v>
      </c>
      <c r="C83" s="13">
        <v>2891.180114039</v>
      </c>
      <c r="D83" s="48">
        <f t="shared" si="6"/>
        <v>67.77933186541762</v>
      </c>
      <c r="E83" s="13">
        <v>4908.950796177</v>
      </c>
      <c r="F83" s="13">
        <v>3008.7030252040004</v>
      </c>
      <c r="G83" s="24">
        <f t="shared" si="7"/>
        <v>61.290144271707156</v>
      </c>
      <c r="H83" s="38">
        <f t="shared" si="8"/>
        <v>4.064876850609636</v>
      </c>
      <c r="I83" s="102"/>
    </row>
    <row r="84" spans="1:9" s="27" customFormat="1" ht="15" customHeight="1" hidden="1">
      <c r="A84" s="17" t="s">
        <v>27</v>
      </c>
      <c r="B84" s="15">
        <v>-189.61591651199993</v>
      </c>
      <c r="C84" s="15">
        <v>-132.65259010199998</v>
      </c>
      <c r="D84" s="55">
        <f t="shared" si="6"/>
        <v>69.95857338463726</v>
      </c>
      <c r="E84" s="15">
        <v>-29.273792504000056</v>
      </c>
      <c r="F84" s="15">
        <v>-69.9807327</v>
      </c>
      <c r="G84" s="25">
        <f t="shared" si="7"/>
        <v>239.05591559562237</v>
      </c>
      <c r="H84" s="39">
        <f t="shared" si="8"/>
        <v>-47.24510644971951</v>
      </c>
      <c r="I84" s="102"/>
    </row>
    <row r="85" spans="1:9" s="27" customFormat="1" ht="12.75" customHeight="1" hidden="1">
      <c r="A85" s="17" t="s">
        <v>28</v>
      </c>
      <c r="B85" s="15">
        <v>4455.193688478999</v>
      </c>
      <c r="C85" s="15">
        <v>3023.832704141</v>
      </c>
      <c r="D85" s="55">
        <f t="shared" si="6"/>
        <v>67.8720817898567</v>
      </c>
      <c r="E85" s="15">
        <v>4938.224588681</v>
      </c>
      <c r="F85" s="15">
        <v>3078.6837579040002</v>
      </c>
      <c r="G85" s="25">
        <f t="shared" si="7"/>
        <v>62.343939661244065</v>
      </c>
      <c r="H85" s="39">
        <f t="shared" si="8"/>
        <v>1.813957951042866</v>
      </c>
      <c r="I85" s="102"/>
    </row>
    <row r="86" spans="1:9" s="27" customFormat="1" ht="6" customHeight="1">
      <c r="A86" s="17"/>
      <c r="B86" s="15"/>
      <c r="C86" s="15"/>
      <c r="D86" s="55"/>
      <c r="E86" s="15"/>
      <c r="F86" s="15"/>
      <c r="G86" s="25"/>
      <c r="H86" s="39"/>
      <c r="I86" s="102"/>
    </row>
    <row r="87" spans="1:9" s="12" customFormat="1" ht="12.75">
      <c r="A87" s="84" t="s">
        <v>30</v>
      </c>
      <c r="B87" s="13">
        <v>-38.17057602399999</v>
      </c>
      <c r="C87" s="13">
        <v>0</v>
      </c>
      <c r="D87" s="56">
        <f>_xlfn.IFERROR((C87/B87*100),0)</f>
        <v>0</v>
      </c>
      <c r="E87" s="13">
        <v>-250.072027572</v>
      </c>
      <c r="F87" s="13">
        <v>-81.845339285</v>
      </c>
      <c r="G87" s="56">
        <f t="shared" si="7"/>
        <v>32.728706237020184</v>
      </c>
      <c r="H87" s="75" t="str">
        <f aca="true" t="shared" si="9" ref="H87:H93">IF(C87&lt;&gt;0,F87/C87*100-100," ")</f>
        <v> </v>
      </c>
      <c r="I87" s="102"/>
    </row>
    <row r="88" spans="1:9" s="36" customFormat="1" ht="12.75" customHeight="1" hidden="1">
      <c r="A88" s="17" t="s">
        <v>31</v>
      </c>
      <c r="B88" s="78">
        <v>0</v>
      </c>
      <c r="C88" s="78">
        <v>0</v>
      </c>
      <c r="D88" s="79">
        <f>_xlfn.IFERROR((C88/B88*100),0)</f>
        <v>0</v>
      </c>
      <c r="E88" s="78">
        <v>0</v>
      </c>
      <c r="F88" s="78">
        <v>0</v>
      </c>
      <c r="G88" s="57">
        <f t="shared" si="7"/>
        <v>0</v>
      </c>
      <c r="H88" s="76" t="str">
        <f t="shared" si="9"/>
        <v> </v>
      </c>
      <c r="I88" s="102"/>
    </row>
    <row r="89" spans="1:9" s="36" customFormat="1" ht="12.75" customHeight="1" hidden="1">
      <c r="A89" s="17" t="s">
        <v>32</v>
      </c>
      <c r="B89" s="78">
        <v>38.17057602399999</v>
      </c>
      <c r="C89" s="78">
        <v>0</v>
      </c>
      <c r="D89" s="79">
        <f>_xlfn.IFERROR((C89/B89*100),0)</f>
        <v>0</v>
      </c>
      <c r="E89" s="78">
        <v>250.072027572</v>
      </c>
      <c r="F89" s="78">
        <v>81.845339285</v>
      </c>
      <c r="G89" s="57">
        <f t="shared" si="7"/>
        <v>32.728706237020184</v>
      </c>
      <c r="H89" s="76" t="str">
        <f t="shared" si="9"/>
        <v> </v>
      </c>
      <c r="I89" s="102"/>
    </row>
    <row r="90" spans="1:9" s="36" customFormat="1" ht="6.75" customHeight="1">
      <c r="A90" s="88"/>
      <c r="B90" s="78"/>
      <c r="C90" s="78"/>
      <c r="D90" s="79"/>
      <c r="E90" s="78"/>
      <c r="F90" s="78"/>
      <c r="G90" s="57"/>
      <c r="H90" s="76" t="str">
        <f t="shared" si="9"/>
        <v> </v>
      </c>
      <c r="I90" s="102"/>
    </row>
    <row r="91" spans="1:9" s="36" customFormat="1" ht="12.75">
      <c r="A91" s="84" t="s">
        <v>33</v>
      </c>
      <c r="B91" s="80">
        <v>3220.574777986</v>
      </c>
      <c r="C91" s="80">
        <v>-288.9225630920527</v>
      </c>
      <c r="D91" s="81">
        <f>_xlfn.IFERROR((C91/B91*100),0)</f>
        <v>-8.971149034233314</v>
      </c>
      <c r="E91" s="80">
        <v>3220.574777986</v>
      </c>
      <c r="F91" s="80">
        <v>0</v>
      </c>
      <c r="G91" s="58">
        <f t="shared" si="7"/>
        <v>0</v>
      </c>
      <c r="H91" s="77">
        <f t="shared" si="9"/>
        <v>-100</v>
      </c>
      <c r="I91" s="102"/>
    </row>
    <row r="92" spans="1:9" s="36" customFormat="1" ht="12.75">
      <c r="A92" s="14" t="s">
        <v>67</v>
      </c>
      <c r="B92" s="78">
        <v>3220.574777986</v>
      </c>
      <c r="C92" s="78">
        <v>-288.9225630920527</v>
      </c>
      <c r="D92" s="79">
        <f>_xlfn.IFERROR((C92/B92*100),0)</f>
        <v>-8.971149034233314</v>
      </c>
      <c r="E92" s="78">
        <v>3220.574777986</v>
      </c>
      <c r="F92" s="78">
        <v>0</v>
      </c>
      <c r="G92" s="57">
        <f t="shared" si="7"/>
        <v>0</v>
      </c>
      <c r="H92" s="76">
        <f t="shared" si="9"/>
        <v>-100</v>
      </c>
      <c r="I92" s="102"/>
    </row>
    <row r="93" spans="2:9" s="36" customFormat="1" ht="7.5" customHeight="1">
      <c r="B93" s="78"/>
      <c r="C93" s="78"/>
      <c r="D93" s="79"/>
      <c r="E93" s="78"/>
      <c r="F93" s="78"/>
      <c r="G93" s="57"/>
      <c r="H93" s="76" t="str">
        <f t="shared" si="9"/>
        <v> </v>
      </c>
      <c r="I93" s="84"/>
    </row>
    <row r="94" spans="1:9" s="36" customFormat="1" ht="12.75" hidden="1">
      <c r="A94" s="12" t="s">
        <v>34</v>
      </c>
      <c r="B94" s="80">
        <v>0</v>
      </c>
      <c r="C94" s="80">
        <v>658.4011155674782</v>
      </c>
      <c r="D94" s="81"/>
      <c r="E94" s="80">
        <v>-1.6370904631912708E-11</v>
      </c>
      <c r="F94" s="80">
        <v>2022.2194265120015</v>
      </c>
      <c r="G94" s="57"/>
      <c r="H94" s="77"/>
      <c r="I94" s="88"/>
    </row>
    <row r="95" spans="2:9" ht="14.25">
      <c r="B95" s="82"/>
      <c r="C95" s="82"/>
      <c r="D95" s="82"/>
      <c r="E95" s="82"/>
      <c r="F95" s="78"/>
      <c r="I95" s="74"/>
    </row>
    <row r="96" spans="1:9" ht="15">
      <c r="A96" s="4" t="s">
        <v>92</v>
      </c>
      <c r="B96" s="82"/>
      <c r="C96" s="82"/>
      <c r="D96" s="82"/>
      <c r="E96" s="82"/>
      <c r="F96" s="78"/>
      <c r="I96" s="74"/>
    </row>
    <row r="97" spans="1:12" ht="14.25">
      <c r="A97" s="46" t="s">
        <v>66</v>
      </c>
      <c r="B97" s="82"/>
      <c r="C97" s="82"/>
      <c r="D97" s="82"/>
      <c r="E97" s="82"/>
      <c r="F97" s="78"/>
      <c r="G97" s="93"/>
      <c r="H97" s="93"/>
      <c r="I97" s="94"/>
      <c r="J97" s="93"/>
      <c r="K97" s="93"/>
      <c r="L97" s="93"/>
    </row>
    <row r="98" spans="2:12" ht="14.25">
      <c r="B98" s="82"/>
      <c r="C98" s="82"/>
      <c r="D98" s="82"/>
      <c r="E98" s="82"/>
      <c r="G98" s="93"/>
      <c r="H98" s="93"/>
      <c r="I98" s="94"/>
      <c r="J98" s="93"/>
      <c r="K98" s="93"/>
      <c r="L98" s="93"/>
    </row>
    <row r="99" spans="2:12" ht="14.25">
      <c r="B99" s="82"/>
      <c r="C99" s="82"/>
      <c r="D99" s="82"/>
      <c r="E99" s="82"/>
      <c r="G99" s="93"/>
      <c r="H99" s="93"/>
      <c r="I99" s="94"/>
      <c r="J99" s="93"/>
      <c r="K99" s="93"/>
      <c r="L99" s="93"/>
    </row>
    <row r="100" spans="2:12" ht="14.25">
      <c r="B100" s="82"/>
      <c r="C100" s="82"/>
      <c r="D100" s="82"/>
      <c r="E100" s="82"/>
      <c r="G100" s="93"/>
      <c r="H100" s="93"/>
      <c r="I100" s="94"/>
      <c r="J100" s="93"/>
      <c r="K100" s="93"/>
      <c r="L100" s="93"/>
    </row>
    <row r="101" spans="2:12" ht="14.25">
      <c r="B101" s="82"/>
      <c r="C101" s="82"/>
      <c r="D101" s="82"/>
      <c r="E101" s="82"/>
      <c r="G101" s="93"/>
      <c r="H101" s="93"/>
      <c r="I101" s="94"/>
      <c r="J101" s="93"/>
      <c r="K101" s="93"/>
      <c r="L101" s="93"/>
    </row>
    <row r="102" spans="2:12" ht="14.25">
      <c r="B102" s="82"/>
      <c r="C102" s="82"/>
      <c r="D102" s="82"/>
      <c r="E102" s="82"/>
      <c r="G102" s="93"/>
      <c r="H102" s="93"/>
      <c r="I102" s="94"/>
      <c r="J102" s="93"/>
      <c r="K102" s="93"/>
      <c r="L102" s="93"/>
    </row>
    <row r="103" spans="2:12" ht="14.25">
      <c r="B103" s="82"/>
      <c r="C103" s="82"/>
      <c r="D103" s="82"/>
      <c r="E103" s="82"/>
      <c r="G103" s="93"/>
      <c r="H103" s="93"/>
      <c r="I103" s="94"/>
      <c r="J103" s="93"/>
      <c r="K103" s="93"/>
      <c r="L103" s="93"/>
    </row>
    <row r="104" spans="2:12" ht="14.25">
      <c r="B104" s="82"/>
      <c r="C104" s="82"/>
      <c r="D104" s="82"/>
      <c r="E104" s="82"/>
      <c r="G104" s="93"/>
      <c r="H104" s="93"/>
      <c r="I104" s="94"/>
      <c r="J104" s="93"/>
      <c r="K104" s="93"/>
      <c r="L104" s="93"/>
    </row>
    <row r="105" spans="2:12" ht="14.25">
      <c r="B105" s="82"/>
      <c r="C105" s="82"/>
      <c r="D105" s="82"/>
      <c r="E105" s="82"/>
      <c r="G105" s="93"/>
      <c r="H105" s="93"/>
      <c r="I105" s="94"/>
      <c r="J105" s="93"/>
      <c r="K105" s="93"/>
      <c r="L105" s="93"/>
    </row>
    <row r="106" spans="2:12" ht="14.25">
      <c r="B106" s="82"/>
      <c r="C106" s="82"/>
      <c r="D106" s="82"/>
      <c r="E106" s="82"/>
      <c r="G106" s="93"/>
      <c r="H106" s="93"/>
      <c r="I106" s="94"/>
      <c r="J106" s="93"/>
      <c r="K106" s="93"/>
      <c r="L106" s="93"/>
    </row>
    <row r="107" spans="2:12" ht="14.25">
      <c r="B107" s="82"/>
      <c r="C107" s="82"/>
      <c r="D107" s="82"/>
      <c r="E107" s="82"/>
      <c r="G107" s="93"/>
      <c r="H107" s="93"/>
      <c r="I107" s="97">
        <v>232585</v>
      </c>
      <c r="J107" s="93"/>
      <c r="K107" s="93"/>
      <c r="L107" s="93"/>
    </row>
    <row r="108" spans="7:12" ht="14.25">
      <c r="G108" s="93"/>
      <c r="H108" s="93"/>
      <c r="I108" s="94"/>
      <c r="J108" s="93"/>
      <c r="K108" s="93"/>
      <c r="L108" s="93"/>
    </row>
    <row r="109" spans="7:12" ht="14.25">
      <c r="G109" s="93"/>
      <c r="H109" s="93"/>
      <c r="I109" s="94"/>
      <c r="J109" s="93"/>
      <c r="K109" s="93"/>
      <c r="L109" s="93"/>
    </row>
    <row r="110" spans="7:12" ht="14.25">
      <c r="G110" s="93"/>
      <c r="H110" s="93"/>
      <c r="I110" s="94"/>
      <c r="J110" s="93"/>
      <c r="K110" s="93"/>
      <c r="L110" s="93"/>
    </row>
    <row r="111" spans="7:12" ht="14.25">
      <c r="G111" s="93"/>
      <c r="H111" s="93"/>
      <c r="I111" s="94"/>
      <c r="J111" s="93"/>
      <c r="K111" s="93"/>
      <c r="L111" s="93"/>
    </row>
    <row r="112" spans="7:12" ht="14.25">
      <c r="G112" s="93"/>
      <c r="H112" s="93"/>
      <c r="I112" s="94"/>
      <c r="J112" s="93"/>
      <c r="K112" s="93"/>
      <c r="L112" s="93"/>
    </row>
    <row r="113" spans="7:12" ht="14.25">
      <c r="G113" s="93"/>
      <c r="H113" s="93"/>
      <c r="I113" s="94"/>
      <c r="J113" s="93"/>
      <c r="K113" s="93"/>
      <c r="L113" s="93"/>
    </row>
    <row r="114" spans="7:12" ht="14.25">
      <c r="G114" s="93"/>
      <c r="H114" s="93"/>
      <c r="I114" s="94"/>
      <c r="J114" s="93"/>
      <c r="K114" s="93"/>
      <c r="L114" s="93"/>
    </row>
    <row r="115" spans="7:12" ht="14.25">
      <c r="G115" s="93"/>
      <c r="H115" s="93"/>
      <c r="I115" s="93"/>
      <c r="J115" s="93"/>
      <c r="K115" s="93"/>
      <c r="L115" s="93"/>
    </row>
    <row r="116" spans="7:12" ht="14.25">
      <c r="G116" s="93"/>
      <c r="H116" s="93"/>
      <c r="I116" s="93"/>
      <c r="J116" s="93"/>
      <c r="K116" s="93"/>
      <c r="L116" s="93"/>
    </row>
    <row r="117" spans="7:12" ht="14.25">
      <c r="G117" s="93"/>
      <c r="H117" s="93"/>
      <c r="I117" s="93"/>
      <c r="J117" s="93"/>
      <c r="K117" s="93"/>
      <c r="L117" s="93"/>
    </row>
    <row r="118" spans="7:12" ht="14.25">
      <c r="G118" s="93"/>
      <c r="H118" s="93"/>
      <c r="I118" s="93"/>
      <c r="J118" s="93"/>
      <c r="K118" s="93"/>
      <c r="L118" s="93"/>
    </row>
    <row r="119" spans="7:12" ht="14.25">
      <c r="G119" s="93"/>
      <c r="H119" s="93"/>
      <c r="I119" s="93"/>
      <c r="J119" s="93"/>
      <c r="K119" s="93"/>
      <c r="L119" s="93"/>
    </row>
    <row r="120" spans="7:12" ht="14.25">
      <c r="G120" s="93"/>
      <c r="H120" s="93"/>
      <c r="I120" s="93"/>
      <c r="J120" s="93"/>
      <c r="K120" s="93"/>
      <c r="L120" s="93"/>
    </row>
    <row r="121" spans="7:12" ht="14.25">
      <c r="G121" s="93"/>
      <c r="H121" s="93"/>
      <c r="I121" s="93"/>
      <c r="J121" s="93"/>
      <c r="K121" s="93"/>
      <c r="L121" s="93"/>
    </row>
    <row r="122" spans="7:12" ht="14.25">
      <c r="G122" s="93"/>
      <c r="H122" s="93"/>
      <c r="I122" s="93"/>
      <c r="J122" s="93"/>
      <c r="K122" s="93"/>
      <c r="L122" s="93"/>
    </row>
    <row r="123" spans="7:12" ht="14.25">
      <c r="G123" s="93"/>
      <c r="H123" s="93"/>
      <c r="I123" s="93"/>
      <c r="J123" s="93"/>
      <c r="K123" s="93"/>
      <c r="L123" s="93"/>
    </row>
    <row r="124" spans="7:12" ht="14.25">
      <c r="G124" s="93"/>
      <c r="H124" s="93"/>
      <c r="I124" s="93"/>
      <c r="J124" s="93"/>
      <c r="K124" s="93"/>
      <c r="L124" s="93"/>
    </row>
    <row r="125" spans="7:12" ht="14.25">
      <c r="G125" s="93"/>
      <c r="H125" s="93"/>
      <c r="I125" s="93"/>
      <c r="J125" s="93"/>
      <c r="K125" s="93"/>
      <c r="L125" s="93"/>
    </row>
    <row r="126" spans="7:12" ht="14.25">
      <c r="G126" s="93"/>
      <c r="H126" s="93"/>
      <c r="I126" s="93"/>
      <c r="J126" s="93"/>
      <c r="K126" s="93"/>
      <c r="L126" s="93"/>
    </row>
    <row r="127" spans="7:12" ht="14.25">
      <c r="G127" s="93"/>
      <c r="H127" s="93"/>
      <c r="I127" s="93"/>
      <c r="J127" s="93"/>
      <c r="K127" s="93"/>
      <c r="L127" s="93"/>
    </row>
    <row r="128" spans="7:12" ht="14.25">
      <c r="G128" s="93"/>
      <c r="H128" s="93"/>
      <c r="I128" s="93"/>
      <c r="J128" s="93"/>
      <c r="K128" s="93"/>
      <c r="L128" s="93"/>
    </row>
    <row r="129" spans="7:12" ht="14.25">
      <c r="G129" s="93"/>
      <c r="H129" s="93"/>
      <c r="I129" s="93"/>
      <c r="J129" s="93"/>
      <c r="K129" s="93"/>
      <c r="L129" s="93"/>
    </row>
    <row r="130" spans="7:12" ht="14.25">
      <c r="G130" s="93"/>
      <c r="H130" s="93"/>
      <c r="I130" s="93"/>
      <c r="J130" s="93"/>
      <c r="K130" s="93"/>
      <c r="L130" s="93"/>
    </row>
  </sheetData>
  <sheetProtection/>
  <mergeCells count="12">
    <mergeCell ref="A2:H2"/>
    <mergeCell ref="A3:H3"/>
    <mergeCell ref="A5:H5"/>
    <mergeCell ref="A6:H6"/>
    <mergeCell ref="E8:E9"/>
    <mergeCell ref="F8:F9"/>
    <mergeCell ref="G8:G9"/>
    <mergeCell ref="H8:H9"/>
    <mergeCell ref="A8:A9"/>
    <mergeCell ref="B8:B9"/>
    <mergeCell ref="C8:C9"/>
    <mergeCell ref="D8:D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tabSelected="1" zoomScalePageLayoutView="0" workbookViewId="0" topLeftCell="A64">
      <selection activeCell="F33" sqref="F33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customWidth="1"/>
    <col min="7" max="8" width="7.25390625" style="6" hidden="1" customWidth="1"/>
    <col min="9" max="10" width="6.25390625" style="6" hidden="1" customWidth="1"/>
    <col min="11" max="11" width="7.125" style="6" hidden="1" customWidth="1"/>
    <col min="12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8.75" customHeight="1">
      <c r="A3" s="124" t="s">
        <v>37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7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.75" customHeight="1">
      <c r="A5" s="123" t="s">
        <v>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246" ht="18.75">
      <c r="A6" s="123" t="s">
        <v>6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21" t="s">
        <v>1</v>
      </c>
      <c r="B8" s="119" t="s">
        <v>68</v>
      </c>
      <c r="C8" s="119" t="s">
        <v>69</v>
      </c>
      <c r="D8" s="119" t="s">
        <v>70</v>
      </c>
      <c r="E8" s="119" t="s">
        <v>71</v>
      </c>
      <c r="F8" s="119" t="s">
        <v>72</v>
      </c>
      <c r="G8" s="119" t="s">
        <v>73</v>
      </c>
      <c r="H8" s="119" t="s">
        <v>74</v>
      </c>
      <c r="I8" s="119" t="s">
        <v>75</v>
      </c>
      <c r="J8" s="119" t="s">
        <v>76</v>
      </c>
      <c r="K8" s="119" t="s">
        <v>77</v>
      </c>
      <c r="L8" s="119" t="s">
        <v>78</v>
      </c>
      <c r="M8" s="119" t="s">
        <v>79</v>
      </c>
      <c r="N8" s="119" t="s">
        <v>80</v>
      </c>
    </row>
    <row r="9" spans="1:14" s="9" customFormat="1" ht="23.25" customHeight="1" thickBot="1">
      <c r="A9" s="122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3135.5129040580005</v>
      </c>
      <c r="F10" s="61">
        <v>3079.3168510710007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2">
        <f>+SUM(B10:M10)</f>
        <v>14083.395589243</v>
      </c>
    </row>
    <row r="11" spans="1:14" s="12" customFormat="1" ht="6.75" customHeight="1">
      <c r="A11" s="10"/>
      <c r="B11" s="60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2213.9597514760003</v>
      </c>
      <c r="F12" s="62">
        <v>2279.3935868040003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f>+SUM(B12:M12)</f>
        <v>9733.562536464002</v>
      </c>
      <c r="O12" s="98"/>
      <c r="P12" s="101"/>
      <c r="Q12" s="98"/>
    </row>
    <row r="13" spans="1:16" s="27" customFormat="1" ht="6" customHeight="1">
      <c r="A13" s="14"/>
      <c r="B13" s="63"/>
      <c r="C13" s="63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2">
        <v>256.15637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f>+SUM(B14:M14)</f>
        <v>923.525686959</v>
      </c>
      <c r="P14" s="12"/>
    </row>
    <row r="15" spans="1:16" s="27" customFormat="1" ht="8.25" customHeight="1">
      <c r="A15" s="14"/>
      <c r="B15" s="63"/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2">
        <v>83.92237878899999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f aca="true" t="shared" si="0" ref="N16:N33">+SUM(B16:M16)</f>
        <v>442.380867199</v>
      </c>
      <c r="P16" s="12"/>
    </row>
    <row r="17" spans="1:16" s="27" customFormat="1" ht="12.75" customHeight="1">
      <c r="A17" s="14" t="s">
        <v>9</v>
      </c>
      <c r="B17" s="15">
        <v>0</v>
      </c>
      <c r="C17" s="15">
        <v>0</v>
      </c>
      <c r="D17" s="118">
        <v>0</v>
      </c>
      <c r="E17" s="15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0"/>
        <v>0</v>
      </c>
      <c r="P17" s="12"/>
    </row>
    <row r="18" spans="1:16" s="27" customFormat="1" ht="12.75" customHeight="1">
      <c r="A18" s="14" t="s">
        <v>49</v>
      </c>
      <c r="B18" s="63">
        <v>0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0"/>
        <v>0</v>
      </c>
      <c r="P18" s="12"/>
    </row>
    <row r="19" spans="1:16" s="27" customFormat="1" ht="12.75" customHeight="1">
      <c r="A19" s="14" t="s">
        <v>50</v>
      </c>
      <c r="B19" s="63">
        <v>0</v>
      </c>
      <c r="C19" s="63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0"/>
        <v>0</v>
      </c>
      <c r="P19" s="12"/>
    </row>
    <row r="20" spans="1:16" s="27" customFormat="1" ht="12.75" customHeight="1">
      <c r="A20" s="14" t="s">
        <v>10</v>
      </c>
      <c r="B20" s="15">
        <v>26.531339839</v>
      </c>
      <c r="C20" s="15">
        <v>0</v>
      </c>
      <c r="D20" s="118">
        <v>0</v>
      </c>
      <c r="E20" s="15">
        <v>1.389836766</v>
      </c>
      <c r="F20" s="64">
        <v>0.8934643489999999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0"/>
        <v>28.814640953999998</v>
      </c>
      <c r="P20" s="12"/>
    </row>
    <row r="21" spans="1:16" s="27" customFormat="1" ht="12.75" customHeight="1">
      <c r="A21" s="14" t="s">
        <v>49</v>
      </c>
      <c r="B21" s="63">
        <v>0</v>
      </c>
      <c r="C21" s="63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0"/>
        <v>0</v>
      </c>
      <c r="P21" s="12"/>
    </row>
    <row r="22" spans="1:16" s="27" customFormat="1" ht="12.75" customHeight="1">
      <c r="A22" s="14" t="s">
        <v>50</v>
      </c>
      <c r="B22" s="63">
        <v>26.531339839</v>
      </c>
      <c r="C22" s="63">
        <v>0</v>
      </c>
      <c r="D22" s="64">
        <v>0</v>
      </c>
      <c r="E22" s="64">
        <v>1.389836766</v>
      </c>
      <c r="F22" s="64">
        <v>0.8934643489999999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0"/>
        <v>28.814640953999998</v>
      </c>
      <c r="P22" s="12"/>
    </row>
    <row r="23" spans="1:16" s="27" customFormat="1" ht="12.75" customHeight="1">
      <c r="A23" s="14" t="s">
        <v>11</v>
      </c>
      <c r="B23" s="15">
        <v>52.031245059</v>
      </c>
      <c r="C23" s="15">
        <v>76.940579399</v>
      </c>
      <c r="D23" s="118">
        <v>100.16844482600001</v>
      </c>
      <c r="E23" s="15">
        <v>101.39704252100002</v>
      </c>
      <c r="F23" s="64">
        <v>83.02891444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0"/>
        <v>413.56622624500005</v>
      </c>
      <c r="P23" s="12"/>
    </row>
    <row r="24" spans="1:16" s="27" customFormat="1" ht="12.75" customHeight="1">
      <c r="A24" s="14" t="s">
        <v>49</v>
      </c>
      <c r="B24" s="63">
        <v>52.031245059</v>
      </c>
      <c r="C24" s="63">
        <v>76.940579399</v>
      </c>
      <c r="D24" s="64">
        <v>100.16844482600001</v>
      </c>
      <c r="E24" s="64">
        <v>101.39704252100002</v>
      </c>
      <c r="F24" s="64">
        <v>83.02891444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0"/>
        <v>413.56622624500005</v>
      </c>
      <c r="P24" s="12"/>
    </row>
    <row r="25" spans="1:16" s="27" customFormat="1" ht="12.75" customHeight="1">
      <c r="A25" s="14" t="s">
        <v>50</v>
      </c>
      <c r="B25" s="63">
        <v>0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683.9437579250001</v>
      </c>
      <c r="F26" s="62">
        <v>459.844515478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f t="shared" si="0"/>
        <v>2983.9264986210005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4">
        <v>158.03557160999998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0"/>
        <v>1213.061285851</v>
      </c>
      <c r="O27" s="12"/>
      <c r="P27" s="12"/>
    </row>
    <row r="28" spans="1:16" s="27" customFormat="1" ht="14.25" customHeight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4">
        <v>136.906190308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0"/>
        <v>1045.7020488940002</v>
      </c>
      <c r="O28" s="12"/>
      <c r="P28" s="12"/>
    </row>
    <row r="29" spans="1:16" s="27" customFormat="1" ht="14.25" customHeight="1">
      <c r="A29" s="43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4">
        <v>21.129381301999995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f t="shared" si="0"/>
        <v>167.35923695699992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4">
        <v>246.550144727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f t="shared" si="0"/>
        <v>1588.699657413</v>
      </c>
      <c r="O30" s="12"/>
      <c r="P30" s="12"/>
    </row>
    <row r="31" spans="1:16" s="27" customFormat="1" ht="14.25" customHeight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4">
        <v>147.308206392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f t="shared" si="0"/>
        <v>1078.592140877</v>
      </c>
      <c r="O31" s="12"/>
      <c r="P31" s="12"/>
    </row>
    <row r="32" spans="1:16" s="27" customFormat="1" ht="14.25" customHeight="1">
      <c r="A32" s="43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4">
        <v>99.241938335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f t="shared" si="0"/>
        <v>510.107516536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63.635349646</v>
      </c>
      <c r="F33" s="64">
        <v>55.258799141000004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f t="shared" si="0"/>
        <v>182.165555357</v>
      </c>
      <c r="O33" s="12"/>
      <c r="P33" s="12"/>
    </row>
    <row r="34" spans="1:16" s="27" customFormat="1" ht="8.25" customHeight="1">
      <c r="A34" s="14"/>
      <c r="B34" s="63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6">
        <v>2898.4335121139993</v>
      </c>
      <c r="G35" s="66">
        <v>0</v>
      </c>
      <c r="H35" s="66">
        <v>0</v>
      </c>
      <c r="I35" s="66">
        <v>0</v>
      </c>
      <c r="J35" s="66">
        <v>0</v>
      </c>
      <c r="K35" s="66">
        <v>0</v>
      </c>
      <c r="L35" s="66">
        <v>0</v>
      </c>
      <c r="M35" s="66">
        <v>0</v>
      </c>
      <c r="N35" s="66">
        <f aca="true" t="shared" si="1" ref="N35:N67">+SUM(B35:M35)</f>
        <v>13314.104410011</v>
      </c>
    </row>
    <row r="36" spans="1:16" s="27" customFormat="1" ht="12.75">
      <c r="A36" s="17" t="s">
        <v>15</v>
      </c>
      <c r="B36" s="63">
        <v>1164.4454002989999</v>
      </c>
      <c r="C36" s="63">
        <v>1224.8843770519998</v>
      </c>
      <c r="D36" s="64">
        <v>1214.317996689</v>
      </c>
      <c r="E36" s="64">
        <v>1274.8615103020002</v>
      </c>
      <c r="F36" s="67">
        <v>1287.8192496469997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1"/>
        <v>6166.328533988999</v>
      </c>
      <c r="O36" s="12"/>
      <c r="P36" s="12"/>
    </row>
    <row r="37" spans="1:16" s="27" customFormat="1" ht="12.75">
      <c r="A37" s="14" t="s">
        <v>16</v>
      </c>
      <c r="B37" s="63">
        <v>188.16068268299998</v>
      </c>
      <c r="C37" s="63">
        <v>276.092824047</v>
      </c>
      <c r="D37" s="64">
        <v>312.67283281</v>
      </c>
      <c r="E37" s="64">
        <v>279.549554635</v>
      </c>
      <c r="F37" s="64">
        <v>306.45443627099996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f t="shared" si="1"/>
        <v>1362.930330446</v>
      </c>
      <c r="O37" s="12"/>
      <c r="P37" s="12"/>
    </row>
    <row r="38" spans="1:16" s="27" customFormat="1" ht="12.75" customHeight="1">
      <c r="A38" s="44" t="s">
        <v>42</v>
      </c>
      <c r="B38" s="63">
        <v>85.064496371</v>
      </c>
      <c r="C38" s="63">
        <v>92.59410361</v>
      </c>
      <c r="D38" s="64">
        <v>145.040908639</v>
      </c>
      <c r="E38" s="64">
        <v>135.643700403</v>
      </c>
      <c r="F38" s="64">
        <v>122.709900933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f t="shared" si="1"/>
        <v>581.053109956</v>
      </c>
      <c r="O38" s="12"/>
      <c r="P38" s="12"/>
    </row>
    <row r="39" spans="1:16" s="27" customFormat="1" ht="12.75" customHeight="1">
      <c r="A39" s="44" t="s">
        <v>43</v>
      </c>
      <c r="B39" s="63">
        <v>103.09470128499999</v>
      </c>
      <c r="C39" s="63">
        <v>101.8416462</v>
      </c>
      <c r="D39" s="64">
        <v>154.254873659</v>
      </c>
      <c r="E39" s="64">
        <v>142.47504602900003</v>
      </c>
      <c r="F39" s="64">
        <v>169.898858603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f t="shared" si="1"/>
        <v>671.5651257760001</v>
      </c>
      <c r="O39" s="12"/>
      <c r="P39" s="12"/>
    </row>
    <row r="40" spans="1:16" s="27" customFormat="1" ht="12.75" customHeight="1">
      <c r="A40" s="44" t="s">
        <v>44</v>
      </c>
      <c r="B40" s="63">
        <v>0.001485027</v>
      </c>
      <c r="C40" s="63">
        <v>0.0023278129999999998</v>
      </c>
      <c r="D40" s="64">
        <v>13.313673652</v>
      </c>
      <c r="E40" s="64">
        <v>1.430808203</v>
      </c>
      <c r="F40" s="64">
        <v>13.845676735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f t="shared" si="1"/>
        <v>28.59397143</v>
      </c>
      <c r="O40" s="12"/>
      <c r="P40" s="12"/>
    </row>
    <row r="41" spans="1:16" s="27" customFormat="1" ht="12.75" customHeight="1">
      <c r="A41" s="44" t="s">
        <v>45</v>
      </c>
      <c r="B41" s="63">
        <v>0</v>
      </c>
      <c r="C41" s="63">
        <v>81.65474642400001</v>
      </c>
      <c r="D41" s="64">
        <v>0.06337686000001849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f t="shared" si="1"/>
        <v>81.71812328400003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18">
        <v>202.67712963699998</v>
      </c>
      <c r="E42" s="15">
        <v>167.74711763</v>
      </c>
      <c r="F42" s="64">
        <v>171.50266533799999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f t="shared" si="1"/>
        <v>879.9542362029999</v>
      </c>
      <c r="O42" s="12"/>
      <c r="P42" s="12"/>
    </row>
    <row r="43" spans="1:18" s="27" customFormat="1" ht="12.75" customHeight="1">
      <c r="A43" s="44" t="s">
        <v>46</v>
      </c>
      <c r="B43" s="63">
        <v>113.099278871</v>
      </c>
      <c r="C43" s="63">
        <v>193.342403703</v>
      </c>
      <c r="D43" s="64">
        <v>198.88434020499997</v>
      </c>
      <c r="E43" s="64">
        <v>162.454475759</v>
      </c>
      <c r="F43" s="64">
        <v>125.133426395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f t="shared" si="1"/>
        <v>792.9139249329999</v>
      </c>
      <c r="O43" s="12"/>
      <c r="P43" s="12"/>
      <c r="Q43" s="12"/>
      <c r="R43" s="116"/>
    </row>
    <row r="44" spans="1:16" s="27" customFormat="1" ht="12.75" customHeight="1">
      <c r="A44" s="44" t="s">
        <v>47</v>
      </c>
      <c r="B44" s="63">
        <v>22.619127432000003</v>
      </c>
      <c r="C44" s="63">
        <v>8.966513592</v>
      </c>
      <c r="D44" s="64">
        <v>3.792789432</v>
      </c>
      <c r="E44" s="64">
        <v>5.292641871</v>
      </c>
      <c r="F44" s="64">
        <v>46.369238943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64">
        <f t="shared" si="1"/>
        <v>87.04031127</v>
      </c>
      <c r="O44" s="12"/>
      <c r="P44" s="12"/>
    </row>
    <row r="45" spans="1:16" s="27" customFormat="1" ht="12.75" customHeight="1">
      <c r="A45" s="14" t="s">
        <v>3</v>
      </c>
      <c r="B45" s="63">
        <v>0</v>
      </c>
      <c r="C45" s="63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f t="shared" si="1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18">
        <v>498.5077138440001</v>
      </c>
      <c r="E46" s="15">
        <v>358.43382038799996</v>
      </c>
      <c r="F46" s="64">
        <v>479.885439587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f t="shared" si="1"/>
        <v>2059.095089583</v>
      </c>
      <c r="O46" s="12"/>
      <c r="P46" s="12"/>
    </row>
    <row r="47" spans="1:16" s="27" customFormat="1" ht="12.75" customHeight="1">
      <c r="A47" s="14" t="s">
        <v>51</v>
      </c>
      <c r="B47" s="63">
        <v>0</v>
      </c>
      <c r="C47" s="63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f t="shared" si="1"/>
        <v>0</v>
      </c>
      <c r="O47" s="12"/>
      <c r="P47" s="12"/>
    </row>
    <row r="48" spans="1:16" s="27" customFormat="1" ht="12.75" customHeight="1">
      <c r="A48" s="14" t="s">
        <v>52</v>
      </c>
      <c r="B48" s="63">
        <v>0</v>
      </c>
      <c r="C48" s="63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f t="shared" si="1"/>
        <v>0</v>
      </c>
      <c r="O48" s="12"/>
      <c r="P48" s="12"/>
    </row>
    <row r="49" spans="1:16" s="27" customFormat="1" ht="12.75" customHeight="1">
      <c r="A49" s="14" t="s">
        <v>53</v>
      </c>
      <c r="B49" s="63">
        <v>0</v>
      </c>
      <c r="C49" s="63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f t="shared" si="1"/>
        <v>0</v>
      </c>
      <c r="O49" s="12"/>
      <c r="P49" s="12"/>
    </row>
    <row r="50" spans="1:16" s="27" customFormat="1" ht="12.75" customHeight="1">
      <c r="A50" s="14" t="s">
        <v>81</v>
      </c>
      <c r="B50" s="63">
        <v>0.7196421759999999</v>
      </c>
      <c r="C50" s="63">
        <v>3.6075959699999998</v>
      </c>
      <c r="D50" s="64">
        <v>4.197473090000001</v>
      </c>
      <c r="E50" s="64">
        <v>4.446679570000001</v>
      </c>
      <c r="F50" s="64">
        <v>8.812616223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f t="shared" si="1"/>
        <v>21.784007029</v>
      </c>
      <c r="O50" s="12"/>
      <c r="P50" s="12"/>
    </row>
    <row r="51" spans="1:16" s="27" customFormat="1" ht="12.75" customHeight="1">
      <c r="A51" s="14" t="s">
        <v>52</v>
      </c>
      <c r="B51" s="63">
        <v>0.7196421759999999</v>
      </c>
      <c r="C51" s="63">
        <v>3.6075959699999998</v>
      </c>
      <c r="D51" s="64">
        <v>4.197473090000001</v>
      </c>
      <c r="E51" s="64">
        <v>4.446679570000001</v>
      </c>
      <c r="F51" s="64">
        <v>8.812616223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f t="shared" si="1"/>
        <v>21.784007029</v>
      </c>
      <c r="O51" s="12"/>
      <c r="P51" s="12"/>
    </row>
    <row r="52" spans="1:16" s="27" customFormat="1" ht="12.75" customHeight="1">
      <c r="A52" s="14" t="s">
        <v>53</v>
      </c>
      <c r="B52" s="63">
        <v>0</v>
      </c>
      <c r="C52" s="63">
        <v>0</v>
      </c>
      <c r="D52" s="64">
        <v>0</v>
      </c>
      <c r="E52" s="64">
        <v>0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f t="shared" si="1"/>
        <v>0</v>
      </c>
      <c r="O52" s="12"/>
      <c r="P52" s="12"/>
    </row>
    <row r="53" spans="1:16" s="27" customFormat="1" ht="12.75" customHeight="1">
      <c r="A53" s="14" t="s">
        <v>82</v>
      </c>
      <c r="B53" s="63">
        <v>263.931647919</v>
      </c>
      <c r="C53" s="63">
        <v>454.009229699</v>
      </c>
      <c r="D53" s="64">
        <v>494.31024075400006</v>
      </c>
      <c r="E53" s="64">
        <v>353.98714081799994</v>
      </c>
      <c r="F53" s="64">
        <v>471.072823364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f t="shared" si="1"/>
        <v>2037.311082554</v>
      </c>
      <c r="O53" s="12"/>
      <c r="P53" s="12"/>
    </row>
    <row r="54" spans="1:16" s="27" customFormat="1" ht="12.75" customHeight="1">
      <c r="A54" s="14" t="s">
        <v>52</v>
      </c>
      <c r="B54" s="63">
        <v>169.117060885</v>
      </c>
      <c r="C54" s="63">
        <v>225.60132692699997</v>
      </c>
      <c r="D54" s="64">
        <v>276.79219692400005</v>
      </c>
      <c r="E54" s="64">
        <v>237.89888585699995</v>
      </c>
      <c r="F54" s="64">
        <v>284.943485042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f t="shared" si="1"/>
        <v>1194.352955635</v>
      </c>
      <c r="O54" s="12"/>
      <c r="P54" s="12"/>
    </row>
    <row r="55" spans="1:16" s="27" customFormat="1" ht="12.75" customHeight="1">
      <c r="A55" s="14" t="s">
        <v>53</v>
      </c>
      <c r="B55" s="63">
        <v>94.81458703400001</v>
      </c>
      <c r="C55" s="63">
        <v>228.407902772</v>
      </c>
      <c r="D55" s="64">
        <v>217.51804383</v>
      </c>
      <c r="E55" s="64">
        <v>116.088254961</v>
      </c>
      <c r="F55" s="64">
        <v>186.12933832199997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f t="shared" si="1"/>
        <v>842.9581269189999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18">
        <v>396.32590138899997</v>
      </c>
      <c r="E56" s="15">
        <v>466.584760303</v>
      </c>
      <c r="F56" s="64">
        <v>472.26558760899997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f t="shared" si="1"/>
        <v>2217.732608656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18">
        <v>199.999536216</v>
      </c>
      <c r="E57" s="15">
        <v>164.802450474</v>
      </c>
      <c r="F57" s="64">
        <v>180.50613366200002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f t="shared" si="1"/>
        <v>628.063611134</v>
      </c>
      <c r="O57" s="12"/>
      <c r="P57" s="12"/>
    </row>
    <row r="58" spans="1:16" s="27" customFormat="1" ht="12.75" customHeight="1">
      <c r="A58" s="14" t="s">
        <v>54</v>
      </c>
      <c r="B58" s="63">
        <v>17.189973180000003</v>
      </c>
      <c r="C58" s="63">
        <v>19.051363505999998</v>
      </c>
      <c r="D58" s="64">
        <v>51.620016045999996</v>
      </c>
      <c r="E58" s="64">
        <v>33.041823857000004</v>
      </c>
      <c r="F58" s="64">
        <v>29.987448095000005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f t="shared" si="1"/>
        <v>150.890624684</v>
      </c>
      <c r="O58" s="12"/>
      <c r="P58" s="12"/>
    </row>
    <row r="59" spans="1:16" s="27" customFormat="1" ht="25.5" customHeight="1">
      <c r="A59" s="45" t="s">
        <v>55</v>
      </c>
      <c r="B59" s="63">
        <v>7.65</v>
      </c>
      <c r="C59" s="63">
        <v>5.35</v>
      </c>
      <c r="D59" s="64">
        <v>3</v>
      </c>
      <c r="E59" s="64">
        <v>7</v>
      </c>
      <c r="F59" s="64">
        <v>6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f t="shared" si="1"/>
        <v>29</v>
      </c>
      <c r="O59" s="12"/>
      <c r="P59" s="12"/>
    </row>
    <row r="60" spans="1:16" s="27" customFormat="1" ht="12.75" customHeight="1">
      <c r="A60" s="45" t="s">
        <v>56</v>
      </c>
      <c r="B60" s="63">
        <v>6.715792755000001</v>
      </c>
      <c r="C60" s="63">
        <v>8.114834467</v>
      </c>
      <c r="D60" s="64">
        <v>30.976821949999998</v>
      </c>
      <c r="E60" s="64">
        <v>16.094003035999997</v>
      </c>
      <c r="F60" s="64">
        <v>15.121874932999999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f t="shared" si="1"/>
        <v>77.023327141</v>
      </c>
      <c r="O60" s="12"/>
      <c r="P60" s="12"/>
    </row>
    <row r="61" spans="1:16" s="27" customFormat="1" ht="25.5" customHeight="1">
      <c r="A61" s="45" t="s">
        <v>57</v>
      </c>
      <c r="B61" s="63">
        <v>0.065</v>
      </c>
      <c r="C61" s="63">
        <v>0.324096225</v>
      </c>
      <c r="D61" s="64">
        <v>12.250098744999999</v>
      </c>
      <c r="E61" s="64">
        <v>5.190456541000001</v>
      </c>
      <c r="F61" s="64">
        <v>1.119955966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f t="shared" si="1"/>
        <v>18.949607477</v>
      </c>
      <c r="O61" s="12"/>
      <c r="P61" s="12"/>
    </row>
    <row r="62" spans="1:16" s="27" customFormat="1" ht="12.75" customHeight="1">
      <c r="A62" s="14" t="s">
        <v>58</v>
      </c>
      <c r="B62" s="63">
        <v>0.13312712899999998</v>
      </c>
      <c r="C62" s="63">
        <v>1.655179518</v>
      </c>
      <c r="D62" s="64">
        <v>3.105842055</v>
      </c>
      <c r="E62" s="64">
        <v>2.675110984</v>
      </c>
      <c r="F62" s="64">
        <v>4.893363900000001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f t="shared" si="1"/>
        <v>12.462623586</v>
      </c>
      <c r="O62" s="12"/>
      <c r="P62" s="12"/>
    </row>
    <row r="63" spans="1:16" s="27" customFormat="1" ht="12.75" customHeight="1">
      <c r="A63" s="14" t="s">
        <v>59</v>
      </c>
      <c r="B63" s="63">
        <v>2.6260532960000003</v>
      </c>
      <c r="C63" s="63">
        <v>3.6072532959999997</v>
      </c>
      <c r="D63" s="64">
        <v>2.287253296</v>
      </c>
      <c r="E63" s="64">
        <v>2.0822532959999998</v>
      </c>
      <c r="F63" s="64">
        <v>2.8522532959999998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f t="shared" si="1"/>
        <v>13.45506648</v>
      </c>
      <c r="O63" s="12"/>
      <c r="P63" s="12"/>
    </row>
    <row r="64" spans="1:16" s="27" customFormat="1" ht="12.75" customHeight="1">
      <c r="A64" s="14" t="s">
        <v>85</v>
      </c>
      <c r="B64" s="63">
        <v>3.3744400799999994</v>
      </c>
      <c r="C64" s="63">
        <v>43.139714016</v>
      </c>
      <c r="D64" s="64">
        <v>148.37952017</v>
      </c>
      <c r="E64" s="64">
        <v>131.760626617</v>
      </c>
      <c r="F64" s="64">
        <v>150.518685567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f t="shared" si="1"/>
        <v>477.17298645000005</v>
      </c>
      <c r="O64" s="12"/>
      <c r="P64" s="12"/>
    </row>
    <row r="65" spans="1:16" s="27" customFormat="1" ht="12.75" customHeight="1">
      <c r="A65" s="14" t="s">
        <v>61</v>
      </c>
      <c r="B65" s="63">
        <v>3.3744400799999994</v>
      </c>
      <c r="C65" s="63">
        <v>43.139714016</v>
      </c>
      <c r="D65" s="64">
        <v>23.106098808</v>
      </c>
      <c r="E65" s="64">
        <v>31.601087728000003</v>
      </c>
      <c r="F65" s="64">
        <v>50.518685567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f t="shared" si="1"/>
        <v>151.740026199</v>
      </c>
      <c r="O65" s="12"/>
      <c r="P65" s="12"/>
    </row>
    <row r="66" spans="1:16" s="27" customFormat="1" ht="12.75" customHeight="1">
      <c r="A66" s="14" t="s">
        <v>62</v>
      </c>
      <c r="B66" s="63">
        <v>0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f t="shared" si="1"/>
        <v>0</v>
      </c>
      <c r="O66" s="12"/>
      <c r="P66" s="12"/>
    </row>
    <row r="67" spans="1:16" s="27" customFormat="1" ht="12.75" customHeight="1">
      <c r="A67" s="14" t="s">
        <v>63</v>
      </c>
      <c r="B67" s="63">
        <v>0</v>
      </c>
      <c r="C67" s="63">
        <v>0</v>
      </c>
      <c r="D67" s="64">
        <v>125.273421362</v>
      </c>
      <c r="E67" s="64">
        <v>100.159538889</v>
      </c>
      <c r="F67" s="64">
        <v>100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f t="shared" si="1"/>
        <v>325.432960251</v>
      </c>
      <c r="O67" s="12"/>
      <c r="P67" s="12"/>
    </row>
    <row r="68" spans="1:16" s="27" customFormat="1" ht="7.5" customHeight="1">
      <c r="A68" s="14"/>
      <c r="B68" s="63"/>
      <c r="C68" s="63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423.53369032599994</v>
      </c>
      <c r="F69" s="68">
        <v>180.88333895700134</v>
      </c>
      <c r="G69" s="68">
        <v>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f>+SUM(B69:M69)</f>
        <v>769.2911792320015</v>
      </c>
      <c r="O69" s="12"/>
      <c r="P69" s="12"/>
    </row>
    <row r="70" spans="1:16" s="27" customFormat="1" ht="7.5" customHeight="1">
      <c r="A70" s="28"/>
      <c r="B70" s="69"/>
      <c r="C70" s="69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12"/>
      <c r="P70" s="12"/>
    </row>
    <row r="71" spans="1:18" s="12" customFormat="1" ht="6.75" customHeight="1">
      <c r="A71" s="28"/>
      <c r="B71" s="65"/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Q71" s="108"/>
      <c r="R71" s="108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2">
        <v>480.887290445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f>+SUM(B72:M72)</f>
        <v>1771.9915408899997</v>
      </c>
      <c r="O72" s="12"/>
      <c r="P72" s="12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4">
        <v>479.380747499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f>+SUM(B73:M73)</f>
        <v>1707.357234658</v>
      </c>
      <c r="O73" s="12"/>
      <c r="P73" s="12"/>
      <c r="Q73" s="107"/>
      <c r="R73" s="107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4">
        <v>1.5065429460000002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f>+SUM(B74:M74)</f>
        <v>23.535337734</v>
      </c>
      <c r="O74" s="12"/>
      <c r="P74" s="12"/>
      <c r="Q74" s="106"/>
      <c r="R74" s="106"/>
    </row>
    <row r="75" spans="1:18" s="27" customFormat="1" ht="17.25" customHeight="1">
      <c r="A75" s="14" t="s">
        <v>89</v>
      </c>
      <c r="B75" s="63">
        <v>0</v>
      </c>
      <c r="C75" s="63">
        <v>0.275518746</v>
      </c>
      <c r="D75" s="64">
        <v>40.823449752</v>
      </c>
      <c r="E75" s="64">
        <v>0</v>
      </c>
      <c r="F75" s="64">
        <v>0</v>
      </c>
      <c r="G75" s="64"/>
      <c r="H75" s="64"/>
      <c r="I75" s="64"/>
      <c r="J75" s="64"/>
      <c r="K75" s="64"/>
      <c r="L75" s="64"/>
      <c r="M75" s="64"/>
      <c r="N75" s="64">
        <f>+SUM(B75:M75)</f>
        <v>41.098968498000005</v>
      </c>
      <c r="O75" s="12"/>
      <c r="P75" s="12"/>
      <c r="Q75" s="107"/>
      <c r="R75" s="107"/>
    </row>
    <row r="76" spans="1:17" s="27" customFormat="1" ht="13.5">
      <c r="A76" s="33" t="s">
        <v>24</v>
      </c>
      <c r="B76" s="70">
        <v>387.0195625479996</v>
      </c>
      <c r="C76" s="70">
        <v>-182.3411990389998</v>
      </c>
      <c r="D76" s="70">
        <v>-927.2983317529995</v>
      </c>
      <c r="E76" s="70">
        <v>19.92355807399997</v>
      </c>
      <c r="F76" s="70">
        <v>-300.0039514879987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0</v>
      </c>
      <c r="N76" s="70">
        <f>+SUM(B76:M76)</f>
        <v>-1002.7003616579984</v>
      </c>
      <c r="O76" s="83"/>
      <c r="P76" s="12"/>
      <c r="Q76" s="12"/>
    </row>
    <row r="77" spans="1:16" s="27" customFormat="1" ht="5.25" customHeight="1">
      <c r="A77" s="14"/>
      <c r="B77" s="63"/>
      <c r="C77" s="63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12"/>
      <c r="P77" s="12"/>
    </row>
    <row r="78" spans="1:16" s="27" customFormat="1" ht="12.75">
      <c r="A78" s="71" t="s">
        <v>25</v>
      </c>
      <c r="B78" s="63"/>
      <c r="C78" s="63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12"/>
      <c r="P78" s="12"/>
    </row>
    <row r="79" spans="1:16" s="27" customFormat="1" ht="10.5" customHeight="1">
      <c r="A79" s="12"/>
      <c r="B79" s="63"/>
      <c r="C79" s="63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12"/>
      <c r="P79" s="12"/>
    </row>
    <row r="80" spans="1:16" s="16" customFormat="1" ht="12.75" outlineLevel="2">
      <c r="A80" s="12" t="s">
        <v>26</v>
      </c>
      <c r="B80" s="13">
        <v>-0.9732967690000001</v>
      </c>
      <c r="C80" s="13">
        <v>-9.992165882</v>
      </c>
      <c r="D80" s="13">
        <v>-1.6999952619999998</v>
      </c>
      <c r="E80" s="13">
        <v>-2.071306409</v>
      </c>
      <c r="F80" s="62">
        <v>-1.479998644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f>+SUM(B80:M80)</f>
        <v>-16.216762965999997</v>
      </c>
      <c r="O80" s="12"/>
      <c r="P80" s="12"/>
    </row>
    <row r="81" spans="1:16" s="27" customFormat="1" ht="12.75">
      <c r="A81" s="14" t="s">
        <v>27</v>
      </c>
      <c r="B81" s="15">
        <v>-0.9732967690000001</v>
      </c>
      <c r="C81" s="15">
        <v>-9.992165882</v>
      </c>
      <c r="D81" s="15">
        <v>-1.6999952619999998</v>
      </c>
      <c r="E81" s="15">
        <v>-2.071306409</v>
      </c>
      <c r="F81" s="64">
        <v>-1.479998644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f aca="true" t="shared" si="2" ref="N81:N92">+SUM(B81:M81)</f>
        <v>-16.216762965999997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f t="shared" si="2"/>
        <v>0</v>
      </c>
      <c r="O82" s="12"/>
      <c r="P82" s="12"/>
    </row>
    <row r="83" spans="1:16" s="16" customFormat="1" ht="12.75" outlineLevel="2">
      <c r="A83" s="12" t="s">
        <v>29</v>
      </c>
      <c r="B83" s="13">
        <v>-84.70074302199998</v>
      </c>
      <c r="C83" s="13">
        <v>3091.6581836779997</v>
      </c>
      <c r="D83" s="13">
        <v>219.32216498000003</v>
      </c>
      <c r="E83" s="13">
        <v>72.56022459700002</v>
      </c>
      <c r="F83" s="62">
        <v>-290.136805029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0</v>
      </c>
      <c r="N83" s="62">
        <f t="shared" si="2"/>
        <v>3008.7030252039995</v>
      </c>
      <c r="O83" s="12"/>
      <c r="P83" s="12"/>
    </row>
    <row r="84" spans="1:16" s="27" customFormat="1" ht="12.75">
      <c r="A84" s="14" t="s">
        <v>27</v>
      </c>
      <c r="B84" s="15">
        <v>-125.307918194</v>
      </c>
      <c r="C84" s="15">
        <v>41.5881817</v>
      </c>
      <c r="D84" s="15">
        <v>15.307366940999998</v>
      </c>
      <c r="E84" s="15">
        <v>54.213455158</v>
      </c>
      <c r="F84" s="64">
        <v>-55.781818305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f t="shared" si="2"/>
        <v>-69.98073269999999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18.34676943900001</v>
      </c>
      <c r="F85" s="64">
        <v>-234.35498672399999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f t="shared" si="2"/>
        <v>3078.6837579040002</v>
      </c>
      <c r="O85" s="12"/>
      <c r="P85" s="12"/>
    </row>
    <row r="86" spans="1:16" s="27" customFormat="1" ht="6" customHeight="1">
      <c r="A86" s="14"/>
      <c r="B86" s="63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12"/>
      <c r="P86" s="12"/>
    </row>
    <row r="87" spans="1:14" s="12" customFormat="1" ht="12.75">
      <c r="A87" s="12" t="s">
        <v>30</v>
      </c>
      <c r="B87" s="13">
        <v>-11.307918193999999</v>
      </c>
      <c r="C87" s="13">
        <v>-13.4118183</v>
      </c>
      <c r="D87" s="13">
        <v>-18.312633059</v>
      </c>
      <c r="E87" s="13">
        <v>-25.401151427000002</v>
      </c>
      <c r="F87" s="62">
        <v>-13.411818305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>
        <f t="shared" si="2"/>
        <v>-81.845339285</v>
      </c>
    </row>
    <row r="88" spans="1:16" s="36" customFormat="1" ht="12.75">
      <c r="A88" s="14" t="s">
        <v>31</v>
      </c>
      <c r="B88" s="78">
        <v>0</v>
      </c>
      <c r="C88" s="78">
        <v>0</v>
      </c>
      <c r="D88" s="78">
        <v>0</v>
      </c>
      <c r="E88" s="78">
        <v>0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f t="shared" si="2"/>
        <v>0</v>
      </c>
      <c r="O88" s="12"/>
      <c r="P88" s="12"/>
    </row>
    <row r="89" spans="1:16" s="36" customFormat="1" ht="12.75">
      <c r="A89" s="14" t="s">
        <v>32</v>
      </c>
      <c r="B89" s="78">
        <v>11.307918193999999</v>
      </c>
      <c r="C89" s="78">
        <v>13.4118183</v>
      </c>
      <c r="D89" s="78">
        <v>18.312633059</v>
      </c>
      <c r="E89" s="78">
        <v>25.401151427000002</v>
      </c>
      <c r="F89" s="64">
        <v>13.411818305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f t="shared" si="2"/>
        <v>81.845339285</v>
      </c>
      <c r="O89" s="12"/>
      <c r="P89" s="12"/>
    </row>
    <row r="90" spans="2:16" s="36" customFormat="1" ht="6.75" customHeight="1">
      <c r="B90" s="78"/>
      <c r="C90" s="78"/>
      <c r="D90" s="78"/>
      <c r="E90" s="78"/>
      <c r="F90" s="73"/>
      <c r="G90" s="73"/>
      <c r="H90" s="73"/>
      <c r="I90" s="73"/>
      <c r="J90" s="73"/>
      <c r="K90" s="73"/>
      <c r="L90" s="73"/>
      <c r="M90" s="73"/>
      <c r="N90" s="73"/>
      <c r="O90" s="12"/>
      <c r="P90" s="12"/>
    </row>
    <row r="91" spans="1:16" s="36" customFormat="1" ht="12.75">
      <c r="A91" s="12" t="s">
        <v>33</v>
      </c>
      <c r="B91" s="80">
        <v>0</v>
      </c>
      <c r="C91" s="80">
        <v>0</v>
      </c>
      <c r="D91" s="80">
        <v>0</v>
      </c>
      <c r="E91" s="80">
        <v>0</v>
      </c>
      <c r="F91" s="62">
        <v>0</v>
      </c>
      <c r="G91" s="62">
        <v>0</v>
      </c>
      <c r="H91" s="62">
        <v>0</v>
      </c>
      <c r="I91" s="62">
        <v>0</v>
      </c>
      <c r="J91" s="62">
        <v>0</v>
      </c>
      <c r="K91" s="62">
        <v>0</v>
      </c>
      <c r="L91" s="62">
        <v>0</v>
      </c>
      <c r="M91" s="62">
        <v>0</v>
      </c>
      <c r="N91" s="62">
        <f t="shared" si="2"/>
        <v>0</v>
      </c>
      <c r="O91" s="12"/>
      <c r="P91" s="12"/>
    </row>
    <row r="92" spans="1:16" s="36" customFormat="1" ht="12.75">
      <c r="A92" s="14" t="s">
        <v>83</v>
      </c>
      <c r="B92" s="78">
        <v>0</v>
      </c>
      <c r="C92" s="78">
        <v>0</v>
      </c>
      <c r="D92" s="78">
        <v>0</v>
      </c>
      <c r="E92" s="78">
        <v>0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f t="shared" si="2"/>
        <v>0</v>
      </c>
      <c r="O92" s="12"/>
      <c r="P92" s="12"/>
    </row>
    <row r="93" spans="2:16" s="36" customFormat="1" ht="7.5" customHeight="1">
      <c r="B93" s="78"/>
      <c r="C93" s="78"/>
      <c r="D93" s="78"/>
      <c r="E93" s="78"/>
      <c r="F93" s="73"/>
      <c r="G93" s="73"/>
      <c r="H93" s="73"/>
      <c r="I93" s="73"/>
      <c r="J93" s="73"/>
      <c r="K93" s="73"/>
      <c r="L93" s="73"/>
      <c r="M93" s="73"/>
      <c r="N93" s="73"/>
      <c r="O93" s="12"/>
      <c r="P93" s="12"/>
    </row>
    <row r="94" spans="1:16" s="36" customFormat="1" ht="12.75">
      <c r="A94" s="12" t="s">
        <v>34</v>
      </c>
      <c r="B94" s="80">
        <v>303.29211629499963</v>
      </c>
      <c r="C94" s="80">
        <v>2919.309150521</v>
      </c>
      <c r="D94" s="80">
        <v>-706.2761715109995</v>
      </c>
      <c r="E94" s="80">
        <v>94.55508907999999</v>
      </c>
      <c r="F94" s="62">
        <v>-588.6607578729987</v>
      </c>
      <c r="G94" s="62">
        <v>0</v>
      </c>
      <c r="H94" s="62">
        <v>0</v>
      </c>
      <c r="I94" s="62">
        <v>0</v>
      </c>
      <c r="J94" s="62">
        <v>0</v>
      </c>
      <c r="K94" s="62">
        <v>0</v>
      </c>
      <c r="L94" s="62">
        <v>0</v>
      </c>
      <c r="M94" s="62">
        <v>0</v>
      </c>
      <c r="N94" s="62">
        <f>+SUM(B94:M94)</f>
        <v>2022.2194265120015</v>
      </c>
      <c r="O94" s="12"/>
      <c r="P94" s="12"/>
    </row>
    <row r="95" spans="6:9" ht="14.25">
      <c r="F95" s="21"/>
      <c r="I95" s="74"/>
    </row>
    <row r="96" spans="1:9" ht="15">
      <c r="A96" s="4" t="s">
        <v>92</v>
      </c>
      <c r="F96" s="21"/>
      <c r="I96" s="74"/>
    </row>
    <row r="97" spans="1:6" ht="15">
      <c r="A97" s="46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2018-12-12T14:12:01Z</cp:lastPrinted>
  <dcterms:created xsi:type="dcterms:W3CDTF">1998-08-06T20:23:21Z</dcterms:created>
  <dcterms:modified xsi:type="dcterms:W3CDTF">2019-06-24T14:22:28Z</dcterms:modified>
  <cp:category/>
  <cp:version/>
  <cp:contentType/>
  <cp:contentStatus/>
</cp:coreProperties>
</file>